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williams\Documents\SLOCOE Docs\Mileage Claims\"/>
    </mc:Choice>
  </mc:AlternateContent>
  <xr:revisionPtr revIDLastSave="0" documentId="13_ncr:1_{793AC27E-BE60-4063-9E4C-A35128DB6F13}" xr6:coauthVersionLast="47" xr6:coauthVersionMax="47" xr10:uidLastSave="{00000000-0000-0000-0000-000000000000}"/>
  <bookViews>
    <workbookView showHorizontalScroll="0" showVerticalScroll="0" showSheetTabs="0" xWindow="-28920" yWindow="-15" windowWidth="29040" windowHeight="15720" tabRatio="731" xr2:uid="{00000000-000D-0000-FFFF-FFFF00000000}"/>
  </bookViews>
  <sheets>
    <sheet name="Mileage Log" sheetId="20" r:id="rId1"/>
    <sheet name="Print WorkSheet" sheetId="1" r:id="rId2"/>
    <sheet name="Print Matrix" sheetId="5" r:id="rId3"/>
    <sheet name="Module" sheetId="3" state="veryHidden" r:id="rId4"/>
  </sheets>
  <definedNames>
    <definedName name="\0" localSheetId="0">'Mileage Log'!#REF!</definedName>
    <definedName name="\0">#REF!</definedName>
    <definedName name="\a" localSheetId="0">'Mileage Log'!#REF!</definedName>
    <definedName name="\a">#REF!</definedName>
    <definedName name="\b" localSheetId="0">'Mileage Log'!#REF!</definedName>
    <definedName name="\b">#REF!</definedName>
    <definedName name="\c" localSheetId="0">'Mileage Log'!#REF!</definedName>
    <definedName name="\c">#REF!</definedName>
    <definedName name="\e" localSheetId="0">'Mileage Log'!#REF!</definedName>
    <definedName name="\e">#REF!</definedName>
    <definedName name="\i" localSheetId="0">'Mileage Log'!#REF!</definedName>
    <definedName name="\i">#REF!</definedName>
    <definedName name="\l" localSheetId="0">'Mileage Log'!#REF!</definedName>
    <definedName name="\l">#REF!</definedName>
    <definedName name="\m" localSheetId="0">'Mileage Log'!#REF!</definedName>
    <definedName name="\m">#REF!</definedName>
    <definedName name="\o" localSheetId="0">'Mileage Log'!#REF!</definedName>
    <definedName name="\o">#REF!</definedName>
    <definedName name="\p" localSheetId="0">'Mileage Log'!#REF!</definedName>
    <definedName name="\p">#REF!</definedName>
    <definedName name="\q" localSheetId="0">'Mileage Log'!#REF!</definedName>
    <definedName name="\q">#REF!</definedName>
    <definedName name="\t" localSheetId="0">'Mileage Log'!#REF!</definedName>
    <definedName name="\t">#REF!</definedName>
    <definedName name="\u" localSheetId="0">'Mileage Log'!#REF!</definedName>
    <definedName name="\u">#REF!</definedName>
    <definedName name="\v" localSheetId="0">'Mileage Log'!#REF!</definedName>
    <definedName name="\v">#REF!</definedName>
    <definedName name="\w" localSheetId="0">'Mileage Log'!#REF!</definedName>
    <definedName name="\w">#REF!</definedName>
    <definedName name="\x" localSheetId="0">'Mileage Log'!#REF!</definedName>
    <definedName name="\x">#REF!</definedName>
    <definedName name="\y" localSheetId="0">'Mileage Log'!#REF!</definedName>
    <definedName name="\y">#REF!</definedName>
    <definedName name="\z" localSheetId="0">'Mileage Log'!#REF!</definedName>
    <definedName name="\z">#REF!</definedName>
    <definedName name="_1" localSheetId="0">'Mileage Log'!$AV$12:$BD$42</definedName>
    <definedName name="_1">#REF!</definedName>
    <definedName name="_2" localSheetId="0">'Mileage Log'!$BJ$12:$BJ$42</definedName>
    <definedName name="_2">#REF!</definedName>
    <definedName name="_3" localSheetId="0">'Mileage Log'!$AT$13:$AT$42</definedName>
    <definedName name="_3">#REF!</definedName>
    <definedName name="_Fill" localSheetId="0" hidden="1">'Mileage Log'!$BY$47:$BY$49</definedName>
    <definedName name="_Fill" hidden="1">#REF!</definedName>
    <definedName name="_xlnm._FilterDatabase" localSheetId="0" hidden="1">'Mileage Log'!$U$12:$V$48</definedName>
    <definedName name="DATE" localSheetId="0">'Mileage Log'!#REF!</definedName>
    <definedName name="DATE">#REF!</definedName>
    <definedName name="MATRIX">'Print Matrix'!$D$5:$AM$40</definedName>
    <definedName name="_xlnm.Print_Area" localSheetId="0">'Mileage Log'!$T$5:$AR$58</definedName>
    <definedName name="_xlnm.Print_Area" localSheetId="2">'Print Matrix'!$A$3:$BW$76</definedName>
    <definedName name="_xlnm.Print_Area" localSheetId="1">'Print WorkSheet'!$B$2:$R$39</definedName>
    <definedName name="_xlnm.Print_Area">#REF!</definedName>
    <definedName name="Print_Area_MI" localSheetId="0">'Mileage Log'!$AT$6:$BL$48</definedName>
    <definedName name="PRINT_AREA_MI">#REF!</definedName>
    <definedName name="print_s" localSheetId="0">'Mileage Log'!#REF!</definedName>
    <definedName name="print_s">#REF!</definedName>
    <definedName name="print_sht">'Print WorkSheet'!$W$1:$Z$11</definedName>
    <definedName name="_xlnm.Print_Titles" localSheetId="2">'Print Matrix'!$A:$C,'Print Matrix'!$3:$4</definedName>
    <definedName name="print1">'Print WorkSheet'!$W$1:$Z$11</definedName>
    <definedName name="pritn1" localSheetId="0">'Mileage Log'!#REF!</definedName>
    <definedName name="pritn1">#REF!</definedName>
    <definedName name="purpose" localSheetId="0">'Mileage Log'!#REF!</definedName>
    <definedName name="purpo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2" i="20" l="1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6" i="20"/>
  <c r="AW37" i="20"/>
  <c r="AW38" i="20"/>
  <c r="AW39" i="20"/>
  <c r="AW40" i="20"/>
  <c r="AW41" i="20"/>
  <c r="AW42" i="20"/>
  <c r="BX15" i="20"/>
  <c r="BX16" i="20"/>
  <c r="BX17" i="20"/>
  <c r="BX18" i="20"/>
  <c r="BX19" i="20"/>
  <c r="BX20" i="20"/>
  <c r="BX21" i="20"/>
  <c r="BX22" i="20"/>
  <c r="BX23" i="20"/>
  <c r="BX24" i="20"/>
  <c r="BX25" i="20"/>
  <c r="BX26" i="20"/>
  <c r="BX27" i="20"/>
  <c r="BX28" i="20"/>
  <c r="BX29" i="20"/>
  <c r="BX30" i="20"/>
  <c r="BX31" i="20"/>
  <c r="BX32" i="20"/>
  <c r="BX33" i="20"/>
  <c r="BX34" i="20"/>
  <c r="BX35" i="20"/>
  <c r="BX36" i="20"/>
  <c r="BX37" i="20"/>
  <c r="BX38" i="20"/>
  <c r="BX39" i="20"/>
  <c r="BX40" i="20"/>
  <c r="BX41" i="20"/>
  <c r="BX4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12" i="20"/>
  <c r="BF13" i="20"/>
  <c r="BF14" i="20"/>
  <c r="BF15" i="20"/>
  <c r="BF16" i="20"/>
  <c r="BF17" i="20"/>
  <c r="BF18" i="20"/>
  <c r="BF19" i="20"/>
  <c r="BF20" i="20"/>
  <c r="BF21" i="20"/>
  <c r="BF22" i="20"/>
  <c r="BF23" i="20"/>
  <c r="BF24" i="20"/>
  <c r="BF25" i="20"/>
  <c r="BF26" i="20"/>
  <c r="BF27" i="20"/>
  <c r="BF28" i="20"/>
  <c r="BF29" i="20"/>
  <c r="BF30" i="20"/>
  <c r="BF31" i="20"/>
  <c r="BF32" i="20"/>
  <c r="BF33" i="20"/>
  <c r="BF34" i="20"/>
  <c r="BF35" i="20"/>
  <c r="BF36" i="20"/>
  <c r="BF37" i="20"/>
  <c r="BF38" i="20"/>
  <c r="BF39" i="20"/>
  <c r="BF40" i="20"/>
  <c r="BF41" i="20"/>
  <c r="BF42" i="20"/>
  <c r="BF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29" i="20"/>
  <c r="BD30" i="20"/>
  <c r="BD31" i="20"/>
  <c r="BD32" i="20"/>
  <c r="BD33" i="20"/>
  <c r="BD34" i="20"/>
  <c r="BD35" i="20"/>
  <c r="BD36" i="20"/>
  <c r="BD37" i="20"/>
  <c r="BD38" i="20"/>
  <c r="BD39" i="20"/>
  <c r="BD40" i="20"/>
  <c r="BD41" i="20"/>
  <c r="BD42" i="20"/>
  <c r="BD12" i="20"/>
  <c r="BB13" i="20"/>
  <c r="BB14" i="20"/>
  <c r="BB15" i="20"/>
  <c r="BB16" i="20"/>
  <c r="BB17" i="20"/>
  <c r="BB18" i="20"/>
  <c r="BB19" i="20"/>
  <c r="BB20" i="20"/>
  <c r="BB21" i="20"/>
  <c r="BB22" i="20"/>
  <c r="BB23" i="20"/>
  <c r="BB24" i="20"/>
  <c r="BB25" i="20"/>
  <c r="BB26" i="20"/>
  <c r="BB27" i="20"/>
  <c r="BB28" i="20"/>
  <c r="BB29" i="20"/>
  <c r="BB30" i="20"/>
  <c r="BB31" i="20"/>
  <c r="BB32" i="20"/>
  <c r="BB33" i="20"/>
  <c r="BB34" i="20"/>
  <c r="BB35" i="20"/>
  <c r="BB36" i="20"/>
  <c r="BB37" i="20"/>
  <c r="BB38" i="20"/>
  <c r="BB39" i="20"/>
  <c r="BB40" i="20"/>
  <c r="BB41" i="20"/>
  <c r="BB42" i="20"/>
  <c r="BB12" i="20"/>
  <c r="AZ13" i="20"/>
  <c r="AZ14" i="20"/>
  <c r="AZ15" i="20"/>
  <c r="AZ16" i="20"/>
  <c r="AZ17" i="20"/>
  <c r="AZ18" i="20"/>
  <c r="AZ19" i="20"/>
  <c r="AZ20" i="20"/>
  <c r="AZ21" i="20"/>
  <c r="AZ22" i="20"/>
  <c r="AZ23" i="20"/>
  <c r="AZ24" i="20"/>
  <c r="AZ25" i="20"/>
  <c r="AZ26" i="20"/>
  <c r="AZ27" i="20"/>
  <c r="AZ28" i="20"/>
  <c r="AZ29" i="20"/>
  <c r="AZ30" i="20"/>
  <c r="AZ31" i="20"/>
  <c r="AZ32" i="20"/>
  <c r="AZ33" i="20"/>
  <c r="AZ34" i="20"/>
  <c r="AZ35" i="20"/>
  <c r="AZ36" i="20"/>
  <c r="AZ37" i="20"/>
  <c r="AZ38" i="20"/>
  <c r="AZ39" i="20"/>
  <c r="AZ40" i="20"/>
  <c r="AZ41" i="20"/>
  <c r="AZ42" i="20"/>
  <c r="AZ12" i="20"/>
  <c r="AX13" i="20"/>
  <c r="AX14" i="20"/>
  <c r="AX15" i="20"/>
  <c r="AX16" i="20"/>
  <c r="AX17" i="20"/>
  <c r="AX18" i="20"/>
  <c r="AX19" i="20"/>
  <c r="AX20" i="20"/>
  <c r="AX21" i="20"/>
  <c r="AX22" i="20"/>
  <c r="AX23" i="20"/>
  <c r="AX24" i="20"/>
  <c r="AX25" i="20"/>
  <c r="AX26" i="20"/>
  <c r="AX27" i="20"/>
  <c r="AX28" i="20"/>
  <c r="AX29" i="20"/>
  <c r="AX30" i="20"/>
  <c r="AX31" i="20"/>
  <c r="AX32" i="20"/>
  <c r="AX33" i="20"/>
  <c r="AX34" i="20"/>
  <c r="AX35" i="20"/>
  <c r="AX36" i="20"/>
  <c r="AX37" i="20"/>
  <c r="AX38" i="20"/>
  <c r="AX39" i="20"/>
  <c r="AX40" i="20"/>
  <c r="AX41" i="20"/>
  <c r="AX42" i="20"/>
  <c r="AX12" i="20"/>
  <c r="AV13" i="20"/>
  <c r="AW13" i="20" s="1"/>
  <c r="AV14" i="20"/>
  <c r="AW14" i="20" s="1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6" i="20"/>
  <c r="AV37" i="20"/>
  <c r="AV38" i="20"/>
  <c r="AV39" i="20"/>
  <c r="AV40" i="20"/>
  <c r="AV41" i="20"/>
  <c r="AV42" i="20"/>
  <c r="AV12" i="20"/>
  <c r="AW12" i="20" s="1"/>
  <c r="Q27" i="1"/>
  <c r="R27" i="1"/>
  <c r="R7" i="1"/>
  <c r="Q8" i="1"/>
  <c r="Q16" i="1"/>
  <c r="Q23" i="1"/>
  <c r="R23" i="1"/>
  <c r="Q14" i="20"/>
  <c r="R14" i="20"/>
  <c r="R15" i="20"/>
  <c r="Q26" i="20"/>
  <c r="R30" i="20"/>
  <c r="Q31" i="20"/>
  <c r="R31" i="20"/>
  <c r="R33" i="20"/>
  <c r="Q34" i="20"/>
  <c r="O30" i="20"/>
  <c r="P30" i="20"/>
  <c r="O31" i="20"/>
  <c r="O38" i="20"/>
  <c r="N11" i="20"/>
  <c r="M12" i="20"/>
  <c r="N16" i="20"/>
  <c r="O21" i="1"/>
  <c r="M7" i="1"/>
  <c r="M15" i="1"/>
  <c r="N15" i="1"/>
  <c r="M23" i="1"/>
  <c r="N23" i="1"/>
  <c r="M27" i="1"/>
  <c r="N27" i="1"/>
  <c r="M28" i="1"/>
  <c r="M35" i="1"/>
  <c r="M39" i="1"/>
  <c r="N39" i="1"/>
  <c r="AB5" i="1"/>
  <c r="M11" i="20" s="1"/>
  <c r="AC5" i="1"/>
  <c r="N7" i="1" s="1"/>
  <c r="AB6" i="1"/>
  <c r="M8" i="1" s="1"/>
  <c r="AC6" i="1"/>
  <c r="N8" i="1" s="1"/>
  <c r="AB7" i="1"/>
  <c r="M9" i="1" s="1"/>
  <c r="AC7" i="1"/>
  <c r="N9" i="1" s="1"/>
  <c r="AB8" i="1"/>
  <c r="M14" i="20" s="1"/>
  <c r="AC8" i="1"/>
  <c r="N14" i="20" s="1"/>
  <c r="AB9" i="1"/>
  <c r="M11" i="1" s="1"/>
  <c r="AC9" i="1"/>
  <c r="N15" i="20" s="1"/>
  <c r="AB10" i="1"/>
  <c r="M12" i="1" s="1"/>
  <c r="AC10" i="1"/>
  <c r="N12" i="1" s="1"/>
  <c r="AB11" i="1"/>
  <c r="M13" i="1" s="1"/>
  <c r="AC11" i="1"/>
  <c r="N13" i="1" s="1"/>
  <c r="AB12" i="1"/>
  <c r="M14" i="1" s="1"/>
  <c r="AC12" i="1"/>
  <c r="N14" i="1" s="1"/>
  <c r="AB13" i="1"/>
  <c r="M19" i="20" s="1"/>
  <c r="AC13" i="1"/>
  <c r="N19" i="20" s="1"/>
  <c r="AB14" i="1"/>
  <c r="M16" i="1" s="1"/>
  <c r="AC14" i="1"/>
  <c r="N16" i="1" s="1"/>
  <c r="AB15" i="1"/>
  <c r="M17" i="1" s="1"/>
  <c r="AC15" i="1"/>
  <c r="N17" i="1" s="1"/>
  <c r="AB16" i="1"/>
  <c r="M22" i="20" s="1"/>
  <c r="AC16" i="1"/>
  <c r="N22" i="20" s="1"/>
  <c r="AB17" i="1"/>
  <c r="M23" i="20" s="1"/>
  <c r="AC17" i="1"/>
  <c r="N23" i="20" s="1"/>
  <c r="AB18" i="1"/>
  <c r="M20" i="1" s="1"/>
  <c r="AC18" i="1"/>
  <c r="N24" i="20" s="1"/>
  <c r="AB19" i="1"/>
  <c r="M21" i="1" s="1"/>
  <c r="AC19" i="1"/>
  <c r="N21" i="1" s="1"/>
  <c r="AB20" i="1"/>
  <c r="M22" i="1" s="1"/>
  <c r="AC20" i="1"/>
  <c r="N22" i="1" s="1"/>
  <c r="AB21" i="1"/>
  <c r="M27" i="20" s="1"/>
  <c r="AC21" i="1"/>
  <c r="N27" i="20" s="1"/>
  <c r="AB22" i="1"/>
  <c r="M24" i="1" s="1"/>
  <c r="AC22" i="1"/>
  <c r="N24" i="1" s="1"/>
  <c r="AB23" i="1"/>
  <c r="M25" i="1" s="1"/>
  <c r="AC23" i="1"/>
  <c r="N25" i="1" s="1"/>
  <c r="AB24" i="1"/>
  <c r="M30" i="20" s="1"/>
  <c r="AC24" i="1"/>
  <c r="N30" i="20" s="1"/>
  <c r="AB25" i="1"/>
  <c r="M31" i="20" s="1"/>
  <c r="AC25" i="1"/>
  <c r="N31" i="20" s="1"/>
  <c r="AB26" i="1"/>
  <c r="M32" i="20" s="1"/>
  <c r="AC26" i="1"/>
  <c r="N32" i="20" s="1"/>
  <c r="AB27" i="1"/>
  <c r="M29" i="1" s="1"/>
  <c r="AC27" i="1"/>
  <c r="N29" i="1" s="1"/>
  <c r="AB28" i="1"/>
  <c r="M30" i="1" s="1"/>
  <c r="AC28" i="1"/>
  <c r="N30" i="1" s="1"/>
  <c r="AB29" i="1"/>
  <c r="M35" i="20" s="1"/>
  <c r="AC29" i="1"/>
  <c r="N35" i="20" s="1"/>
  <c r="AB30" i="1"/>
  <c r="M32" i="1" s="1"/>
  <c r="AC30" i="1"/>
  <c r="N32" i="1" s="1"/>
  <c r="AB31" i="1"/>
  <c r="M33" i="1" s="1"/>
  <c r="AC31" i="1"/>
  <c r="N33" i="1" s="1"/>
  <c r="AB32" i="1"/>
  <c r="M38" i="20" s="1"/>
  <c r="AC32" i="1"/>
  <c r="N38" i="20" s="1"/>
  <c r="AB33" i="1"/>
  <c r="M39" i="20" s="1"/>
  <c r="AC33" i="1"/>
  <c r="N39" i="20" s="1"/>
  <c r="AB34" i="1"/>
  <c r="M36" i="1" s="1"/>
  <c r="AC34" i="1"/>
  <c r="N40" i="20" s="1"/>
  <c r="AB35" i="1"/>
  <c r="M37" i="1" s="1"/>
  <c r="AC35" i="1"/>
  <c r="N37" i="1" s="1"/>
  <c r="AB36" i="1"/>
  <c r="M38" i="1" s="1"/>
  <c r="AC36" i="1"/>
  <c r="N38" i="1" s="1"/>
  <c r="AB37" i="1"/>
  <c r="O10" i="20" s="1"/>
  <c r="AC37" i="1"/>
  <c r="P10" i="20" s="1"/>
  <c r="AB38" i="1"/>
  <c r="O11" i="20" s="1"/>
  <c r="AC38" i="1"/>
  <c r="P11" i="20" s="1"/>
  <c r="AB39" i="1"/>
  <c r="O7" i="1" s="1"/>
  <c r="AC39" i="1"/>
  <c r="P7" i="1" s="1"/>
  <c r="AB40" i="1"/>
  <c r="O8" i="1" s="1"/>
  <c r="AC40" i="1"/>
  <c r="P8" i="1" s="1"/>
  <c r="AB41" i="1"/>
  <c r="O14" i="20" s="1"/>
  <c r="AC41" i="1"/>
  <c r="P14" i="20" s="1"/>
  <c r="AB42" i="1"/>
  <c r="O15" i="20" s="1"/>
  <c r="AC42" i="1"/>
  <c r="P15" i="20" s="1"/>
  <c r="AB43" i="1"/>
  <c r="O16" i="20" s="1"/>
  <c r="AC43" i="1"/>
  <c r="P16" i="20" s="1"/>
  <c r="AB44" i="1"/>
  <c r="O17" i="20" s="1"/>
  <c r="AC44" i="1"/>
  <c r="P17" i="20" s="1"/>
  <c r="AB45" i="1"/>
  <c r="O18" i="20" s="1"/>
  <c r="AC45" i="1"/>
  <c r="P18" i="20" s="1"/>
  <c r="AB46" i="1"/>
  <c r="O19" i="20" s="1"/>
  <c r="AC46" i="1"/>
  <c r="P19" i="20" s="1"/>
  <c r="AB47" i="1"/>
  <c r="O15" i="1" s="1"/>
  <c r="AC47" i="1"/>
  <c r="P15" i="1" s="1"/>
  <c r="AB48" i="1"/>
  <c r="O16" i="1" s="1"/>
  <c r="AC48" i="1"/>
  <c r="P16" i="1" s="1"/>
  <c r="AB49" i="1"/>
  <c r="O22" i="20" s="1"/>
  <c r="AC49" i="1"/>
  <c r="P22" i="20" s="1"/>
  <c r="AB50" i="1"/>
  <c r="O23" i="20" s="1"/>
  <c r="AC50" i="1"/>
  <c r="P23" i="20" s="1"/>
  <c r="AB51" i="1"/>
  <c r="O24" i="20" s="1"/>
  <c r="AC51" i="1"/>
  <c r="P24" i="20" s="1"/>
  <c r="AB52" i="1"/>
  <c r="O25" i="20" s="1"/>
  <c r="AC52" i="1"/>
  <c r="P25" i="20" s="1"/>
  <c r="AB53" i="1"/>
  <c r="O26" i="20" s="1"/>
  <c r="AC53" i="1"/>
  <c r="P26" i="20" s="1"/>
  <c r="AB54" i="1"/>
  <c r="O27" i="20" s="1"/>
  <c r="AC54" i="1"/>
  <c r="P27" i="20" s="1"/>
  <c r="AB55" i="1"/>
  <c r="O23" i="1" s="1"/>
  <c r="AC55" i="1"/>
  <c r="P23" i="1" s="1"/>
  <c r="AB56" i="1"/>
  <c r="O29" i="20" s="1"/>
  <c r="AC56" i="1"/>
  <c r="P29" i="20" s="1"/>
  <c r="AB57" i="1"/>
  <c r="O25" i="1" s="1"/>
  <c r="AC57" i="1"/>
  <c r="P25" i="1" s="1"/>
  <c r="AB58" i="1"/>
  <c r="O26" i="1" s="1"/>
  <c r="AC58" i="1"/>
  <c r="P31" i="20" s="1"/>
  <c r="AB59" i="1"/>
  <c r="O32" i="20" s="1"/>
  <c r="AC59" i="1"/>
  <c r="P32" i="20" s="1"/>
  <c r="AB60" i="1"/>
  <c r="O33" i="20" s="1"/>
  <c r="AC60" i="1"/>
  <c r="P33" i="20" s="1"/>
  <c r="AB61" i="1"/>
  <c r="O29" i="1" s="1"/>
  <c r="AC61" i="1"/>
  <c r="P29" i="1" s="1"/>
  <c r="AB62" i="1"/>
  <c r="O30" i="1" s="1"/>
  <c r="AC62" i="1"/>
  <c r="P30" i="1" s="1"/>
  <c r="AB63" i="1"/>
  <c r="O31" i="1" s="1"/>
  <c r="AC63" i="1"/>
  <c r="P31" i="1" s="1"/>
  <c r="AB64" i="1"/>
  <c r="O37" i="20" s="1"/>
  <c r="AC64" i="1"/>
  <c r="P37" i="20" s="1"/>
  <c r="AB65" i="1"/>
  <c r="O33" i="1" s="1"/>
  <c r="AC65" i="1"/>
  <c r="P33" i="1" s="1"/>
  <c r="AB66" i="1"/>
  <c r="O34" i="1" s="1"/>
  <c r="AC66" i="1"/>
  <c r="P39" i="20" s="1"/>
  <c r="AB67" i="1"/>
  <c r="O40" i="20" s="1"/>
  <c r="AC67" i="1"/>
  <c r="P40" i="20" s="1"/>
  <c r="AB68" i="1"/>
  <c r="O41" i="20" s="1"/>
  <c r="AC68" i="1"/>
  <c r="P36" i="1" s="1"/>
  <c r="AB69" i="1"/>
  <c r="O37" i="1" s="1"/>
  <c r="AC69" i="1"/>
  <c r="P37" i="1" s="1"/>
  <c r="AB70" i="1"/>
  <c r="O38" i="1" s="1"/>
  <c r="AC70" i="1"/>
  <c r="P38" i="1" s="1"/>
  <c r="AB71" i="1"/>
  <c r="O39" i="1" s="1"/>
  <c r="AC71" i="1"/>
  <c r="P39" i="1" s="1"/>
  <c r="AB72" i="1"/>
  <c r="Q6" i="1" s="1"/>
  <c r="AC72" i="1"/>
  <c r="R13" i="20" s="1"/>
  <c r="AB73" i="1"/>
  <c r="Q7" i="1" s="1"/>
  <c r="AC73" i="1"/>
  <c r="AB74" i="1"/>
  <c r="Q15" i="20" s="1"/>
  <c r="AC74" i="1"/>
  <c r="R8" i="1" s="1"/>
  <c r="AB75" i="1"/>
  <c r="Q16" i="20" s="1"/>
  <c r="AC75" i="1"/>
  <c r="R16" i="20" s="1"/>
  <c r="AB76" i="1"/>
  <c r="Q17" i="20" s="1"/>
  <c r="AC76" i="1"/>
  <c r="R17" i="20" s="1"/>
  <c r="AB77" i="1"/>
  <c r="Q11" i="1" s="1"/>
  <c r="AC77" i="1"/>
  <c r="R18" i="20" s="1"/>
  <c r="AB78" i="1"/>
  <c r="Q19" i="20" s="1"/>
  <c r="AC78" i="1"/>
  <c r="R19" i="20" s="1"/>
  <c r="AB79" i="1"/>
  <c r="Q20" i="20" s="1"/>
  <c r="AC79" i="1"/>
  <c r="R13" i="1" s="1"/>
  <c r="AB80" i="1"/>
  <c r="Q14" i="1" s="1"/>
  <c r="AC80" i="1"/>
  <c r="R14" i="1" s="1"/>
  <c r="AB81" i="1"/>
  <c r="Q15" i="1" s="1"/>
  <c r="AC81" i="1"/>
  <c r="R15" i="1" s="1"/>
  <c r="AB82" i="1"/>
  <c r="Q23" i="20" s="1"/>
  <c r="AC82" i="1"/>
  <c r="R16" i="1" s="1"/>
  <c r="AB83" i="1"/>
  <c r="Q24" i="20" s="1"/>
  <c r="AC83" i="1"/>
  <c r="R24" i="20" s="1"/>
  <c r="AB84" i="1"/>
  <c r="Q25" i="20" s="1"/>
  <c r="AC84" i="1"/>
  <c r="R25" i="20" s="1"/>
  <c r="AB85" i="1"/>
  <c r="Q19" i="1" s="1"/>
  <c r="AC85" i="1"/>
  <c r="R26" i="20" s="1"/>
  <c r="AB86" i="1"/>
  <c r="Q27" i="20" s="1"/>
  <c r="AC86" i="1"/>
  <c r="R27" i="20" s="1"/>
  <c r="AB87" i="1"/>
  <c r="Q28" i="20" s="1"/>
  <c r="AC87" i="1"/>
  <c r="R28" i="20" s="1"/>
  <c r="AB88" i="1"/>
  <c r="Q22" i="1" s="1"/>
  <c r="AC88" i="1"/>
  <c r="R22" i="1" s="1"/>
  <c r="AB89" i="1"/>
  <c r="Q30" i="20" s="1"/>
  <c r="AC89" i="1"/>
  <c r="AB90" i="1"/>
  <c r="Q24" i="1" s="1"/>
  <c r="AC90" i="1"/>
  <c r="R24" i="1" s="1"/>
  <c r="AB95" i="1"/>
  <c r="Q32" i="20" s="1"/>
  <c r="AC95" i="1"/>
  <c r="R32" i="20" s="1"/>
  <c r="AB96" i="1"/>
  <c r="Q26" i="1" s="1"/>
  <c r="AC96" i="1"/>
  <c r="R26" i="1" s="1"/>
  <c r="AB97" i="1"/>
  <c r="AC97" i="1"/>
  <c r="R34" i="20" s="1"/>
  <c r="AB98" i="1"/>
  <c r="Q35" i="20" s="1"/>
  <c r="AC98" i="1"/>
  <c r="R28" i="1" s="1"/>
  <c r="AB99" i="1"/>
  <c r="Q29" i="1" s="1"/>
  <c r="AC99" i="1"/>
  <c r="R29" i="1" s="1"/>
  <c r="AB100" i="1"/>
  <c r="Q30" i="1" s="1"/>
  <c r="AC100" i="1"/>
  <c r="R30" i="1" s="1"/>
  <c r="AB101" i="1"/>
  <c r="AC101" i="1"/>
  <c r="AB102" i="1"/>
  <c r="AC102" i="1"/>
  <c r="AB103" i="1"/>
  <c r="AC103" i="1"/>
  <c r="AB104" i="1"/>
  <c r="AC104" i="1"/>
  <c r="AB105" i="1"/>
  <c r="AC105" i="1"/>
  <c r="AB106" i="1"/>
  <c r="AC106" i="1"/>
  <c r="AB107" i="1"/>
  <c r="AC107" i="1"/>
  <c r="AB108" i="1"/>
  <c r="AC108" i="1"/>
  <c r="AB109" i="1"/>
  <c r="AC109" i="1"/>
  <c r="AB110" i="1"/>
  <c r="AC110" i="1"/>
  <c r="AB111" i="1"/>
  <c r="AC111" i="1"/>
  <c r="AB112" i="1"/>
  <c r="AC112" i="1"/>
  <c r="AB113" i="1"/>
  <c r="AC113" i="1"/>
  <c r="AB114" i="1"/>
  <c r="AC114" i="1"/>
  <c r="Y94" i="1"/>
  <c r="AC94" i="1" s="1"/>
  <c r="X94" i="1"/>
  <c r="AB94" i="1" s="1"/>
  <c r="Y93" i="1"/>
  <c r="AC93" i="1" s="1"/>
  <c r="X93" i="1"/>
  <c r="AB93" i="1" s="1"/>
  <c r="Y92" i="1"/>
  <c r="AC92" i="1" s="1"/>
  <c r="X92" i="1"/>
  <c r="AB92" i="1" s="1"/>
  <c r="Y91" i="1"/>
  <c r="AC91" i="1" s="1"/>
  <c r="X91" i="1"/>
  <c r="AB91" i="1" s="1"/>
  <c r="AC4" i="1"/>
  <c r="N6" i="1" s="1"/>
  <c r="AB4" i="1"/>
  <c r="M6" i="1" s="1"/>
  <c r="P38" i="20" l="1"/>
  <c r="P6" i="1"/>
  <c r="R23" i="20"/>
  <c r="P21" i="1"/>
  <c r="N20" i="1"/>
  <c r="N19" i="1"/>
  <c r="M19" i="1"/>
  <c r="R22" i="20"/>
  <c r="P17" i="1"/>
  <c r="Q22" i="20"/>
  <c r="O17" i="1"/>
  <c r="Q18" i="20"/>
  <c r="P13" i="1"/>
  <c r="O13" i="1"/>
  <c r="N37" i="20"/>
  <c r="R6" i="1"/>
  <c r="M40" i="20"/>
  <c r="M16" i="20"/>
  <c r="M15" i="20"/>
  <c r="N36" i="1"/>
  <c r="O39" i="20"/>
  <c r="Q28" i="1"/>
  <c r="O36" i="1"/>
  <c r="O28" i="1"/>
  <c r="Q21" i="1"/>
  <c r="Q13" i="1"/>
  <c r="P36" i="20"/>
  <c r="P28" i="1"/>
  <c r="P35" i="1"/>
  <c r="P27" i="1"/>
  <c r="R10" i="20"/>
  <c r="Q12" i="1"/>
  <c r="N35" i="1"/>
  <c r="P42" i="20"/>
  <c r="P34" i="20"/>
  <c r="R37" i="20"/>
  <c r="R29" i="20"/>
  <c r="R21" i="20"/>
  <c r="P34" i="1"/>
  <c r="P26" i="1"/>
  <c r="R19" i="1"/>
  <c r="R11" i="1"/>
  <c r="R21" i="1"/>
  <c r="O36" i="20"/>
  <c r="P14" i="1"/>
  <c r="P35" i="20"/>
  <c r="O35" i="20"/>
  <c r="O10" i="1"/>
  <c r="O42" i="20"/>
  <c r="O34" i="20"/>
  <c r="Q37" i="20"/>
  <c r="Q29" i="20"/>
  <c r="Q21" i="20"/>
  <c r="Q13" i="20"/>
  <c r="N12" i="20"/>
  <c r="O28" i="20"/>
  <c r="R20" i="1"/>
  <c r="Q20" i="1"/>
  <c r="N31" i="1"/>
  <c r="N11" i="1"/>
  <c r="P9" i="1"/>
  <c r="M24" i="20"/>
  <c r="P41" i="20"/>
  <c r="R36" i="20"/>
  <c r="R20" i="20"/>
  <c r="R12" i="20"/>
  <c r="R18" i="1"/>
  <c r="R10" i="1"/>
  <c r="Q25" i="1"/>
  <c r="Q10" i="20"/>
  <c r="M28" i="20"/>
  <c r="O35" i="1"/>
  <c r="O27" i="1"/>
  <c r="M31" i="1"/>
  <c r="O9" i="1"/>
  <c r="Q36" i="20"/>
  <c r="Q12" i="20"/>
  <c r="Q18" i="1"/>
  <c r="Q10" i="1"/>
  <c r="R25" i="1"/>
  <c r="P28" i="20"/>
  <c r="N28" i="20"/>
  <c r="R12" i="1"/>
  <c r="N28" i="1"/>
  <c r="N21" i="20"/>
  <c r="R35" i="20"/>
  <c r="R11" i="20"/>
  <c r="P32" i="1"/>
  <c r="P24" i="1"/>
  <c r="R17" i="1"/>
  <c r="R9" i="1"/>
  <c r="N20" i="20"/>
  <c r="Q11" i="20"/>
  <c r="O32" i="1"/>
  <c r="O24" i="1"/>
  <c r="Q17" i="1"/>
  <c r="Q9" i="1"/>
  <c r="O6" i="1"/>
  <c r="M20" i="20"/>
  <c r="P22" i="1"/>
  <c r="N36" i="20"/>
  <c r="M36" i="20"/>
  <c r="Q33" i="20"/>
  <c r="O18" i="1"/>
  <c r="N13" i="20"/>
  <c r="N29" i="20"/>
  <c r="O22" i="1"/>
  <c r="O14" i="1"/>
  <c r="M37" i="20"/>
  <c r="M29" i="20"/>
  <c r="M21" i="20"/>
  <c r="M13" i="20"/>
  <c r="P21" i="20"/>
  <c r="O21" i="20"/>
  <c r="O13" i="20"/>
  <c r="N34" i="1"/>
  <c r="N18" i="1"/>
  <c r="P20" i="1"/>
  <c r="M10" i="20"/>
  <c r="P12" i="20"/>
  <c r="M34" i="1"/>
  <c r="M26" i="1"/>
  <c r="M18" i="1"/>
  <c r="M10" i="1"/>
  <c r="O20" i="1"/>
  <c r="O12" i="1"/>
  <c r="N10" i="20"/>
  <c r="O20" i="20"/>
  <c r="O12" i="20"/>
  <c r="P19" i="1"/>
  <c r="P11" i="1"/>
  <c r="N42" i="20"/>
  <c r="N34" i="20"/>
  <c r="N26" i="20"/>
  <c r="N18" i="20"/>
  <c r="P13" i="20"/>
  <c r="N26" i="1"/>
  <c r="N10" i="1"/>
  <c r="P12" i="1"/>
  <c r="P20" i="20"/>
  <c r="O19" i="1"/>
  <c r="O11" i="1"/>
  <c r="M42" i="20"/>
  <c r="M34" i="20"/>
  <c r="M26" i="20"/>
  <c r="M18" i="20"/>
  <c r="P18" i="1"/>
  <c r="P10" i="1"/>
  <c r="N41" i="20"/>
  <c r="N33" i="20"/>
  <c r="N25" i="20"/>
  <c r="N17" i="20"/>
  <c r="M41" i="20"/>
  <c r="M33" i="20"/>
  <c r="M25" i="20"/>
  <c r="M17" i="20"/>
  <c r="BX75" i="5"/>
  <c r="BY75" i="5" l="1"/>
  <c r="BZ75" i="5"/>
  <c r="CA75" i="5"/>
  <c r="CB75" i="5"/>
  <c r="BV4" i="5"/>
  <c r="CL2" i="5"/>
  <c r="CK2" i="5"/>
  <c r="CJ2" i="5"/>
  <c r="CI2" i="5"/>
  <c r="CH2" i="5"/>
  <c r="CG2" i="5"/>
  <c r="CB2" i="5"/>
  <c r="CA2" i="5"/>
  <c r="BZ2" i="5"/>
  <c r="BY2" i="5"/>
  <c r="BX2" i="5"/>
  <c r="CC2" i="5"/>
  <c r="CD2" i="5"/>
  <c r="CE2" i="5"/>
  <c r="CF2" i="5"/>
  <c r="BW2" i="5"/>
  <c r="BV2" i="5"/>
  <c r="BU2" i="5"/>
  <c r="BT2" i="5"/>
  <c r="BS2" i="5"/>
  <c r="BR2" i="5"/>
  <c r="BQ2" i="5"/>
  <c r="BP2" i="5"/>
  <c r="BO2" i="5"/>
  <c r="BN2" i="5"/>
  <c r="BM2" i="5"/>
  <c r="BL2" i="5"/>
  <c r="BK2" i="5"/>
  <c r="BJ2" i="5"/>
  <c r="BI2" i="5"/>
  <c r="BH2" i="5"/>
  <c r="BG2" i="5"/>
  <c r="BF2" i="5"/>
  <c r="BE2" i="5"/>
  <c r="BD2" i="5"/>
  <c r="BC2" i="5"/>
  <c r="BB2" i="5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Y7" i="20" l="1"/>
  <c r="AK6" i="20" l="1"/>
  <c r="AH54" i="20" l="1"/>
  <c r="AH52" i="20"/>
  <c r="AH50" i="20"/>
  <c r="AK7" i="20"/>
  <c r="V7" i="20"/>
  <c r="AN54" i="20"/>
  <c r="AN52" i="20"/>
  <c r="AN50" i="20"/>
  <c r="AB39" i="20"/>
  <c r="CU101" i="5" l="1"/>
  <c r="CT101" i="5"/>
  <c r="CS101" i="5"/>
  <c r="CR101" i="5"/>
  <c r="CQ101" i="5"/>
  <c r="CP101" i="5"/>
  <c r="CO101" i="5"/>
  <c r="CN101" i="5"/>
  <c r="CM101" i="5"/>
  <c r="CL101" i="5"/>
  <c r="CK101" i="5"/>
  <c r="CJ101" i="5"/>
  <c r="CI101" i="5"/>
  <c r="CH101" i="5"/>
  <c r="CG101" i="5"/>
  <c r="CF101" i="5"/>
  <c r="CE101" i="5"/>
  <c r="CD101" i="5"/>
  <c r="CC101" i="5"/>
  <c r="BW101" i="5"/>
  <c r="BV101" i="5"/>
  <c r="BU101" i="5"/>
  <c r="BT101" i="5"/>
  <c r="BS101" i="5"/>
  <c r="BR101" i="5"/>
  <c r="BQ101" i="5"/>
  <c r="BP101" i="5"/>
  <c r="BO101" i="5"/>
  <c r="BN101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Z101" i="5"/>
  <c r="Y101" i="5"/>
  <c r="X101" i="5"/>
  <c r="W101" i="5"/>
  <c r="V101" i="5"/>
  <c r="U101" i="5"/>
  <c r="T101" i="5"/>
  <c r="S101" i="5"/>
  <c r="R101" i="5"/>
  <c r="Q101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D101" i="5"/>
  <c r="CV100" i="5"/>
  <c r="CT100" i="5" a="1"/>
  <c r="CT100" i="5" s="1"/>
  <c r="CV99" i="5"/>
  <c r="CS99" i="5" a="1"/>
  <c r="CV98" i="5"/>
  <c r="CR98" i="5" a="1"/>
  <c r="CR100" i="5" s="1"/>
  <c r="CV97" i="5"/>
  <c r="CQ97" i="5" a="1"/>
  <c r="CQ97" i="5" s="1"/>
  <c r="CV96" i="5"/>
  <c r="CP96" i="5" a="1"/>
  <c r="CP100" i="5" s="1"/>
  <c r="CV95" i="5"/>
  <c r="CO95" i="5" a="1"/>
  <c r="CO100" i="5" s="1"/>
  <c r="CV94" i="5"/>
  <c r="CN94" i="5" a="1"/>
  <c r="CN94" i="5" s="1"/>
  <c r="CV93" i="5"/>
  <c r="CM93" i="5" a="1"/>
  <c r="CM93" i="5" s="1"/>
  <c r="CV92" i="5"/>
  <c r="CL92" i="5" a="1"/>
  <c r="CV91" i="5"/>
  <c r="CK91" i="5" a="1"/>
  <c r="CK100" i="5" s="1"/>
  <c r="CV90" i="5"/>
  <c r="CJ90" i="5" a="1"/>
  <c r="CJ100" i="5" s="1"/>
  <c r="CV89" i="5"/>
  <c r="CI89" i="5" a="1"/>
  <c r="CI97" i="5" s="1"/>
  <c r="CV88" i="5"/>
  <c r="CH88" i="5" a="1"/>
  <c r="CH95" i="5" s="1"/>
  <c r="CV87" i="5"/>
  <c r="CG87" i="5" a="1"/>
  <c r="CG94" i="5" s="1"/>
  <c r="CV86" i="5"/>
  <c r="CF86" i="5" a="1"/>
  <c r="CF98" i="5" s="1"/>
  <c r="CV85" i="5"/>
  <c r="CE85" i="5" a="1"/>
  <c r="CE99" i="5" s="1"/>
  <c r="CV84" i="5"/>
  <c r="CD84" i="5" a="1"/>
  <c r="CD93" i="5" s="1"/>
  <c r="CV83" i="5"/>
  <c r="CC83" i="5" a="1"/>
  <c r="CV82" i="5"/>
  <c r="CB82" i="5" a="1"/>
  <c r="CB100" i="5" s="1"/>
  <c r="CB101" i="5"/>
  <c r="CA101" i="5"/>
  <c r="CV79" i="5"/>
  <c r="BZ101" i="5"/>
  <c r="BW77" i="5" a="1"/>
  <c r="BW97" i="5" s="1"/>
  <c r="CV76" i="5"/>
  <c r="CV75" i="5"/>
  <c r="BU75" i="5" a="1"/>
  <c r="BU93" i="5" s="1"/>
  <c r="CV74" i="5"/>
  <c r="CV73" i="5"/>
  <c r="CV72" i="5"/>
  <c r="CV71" i="5"/>
  <c r="CV70" i="5"/>
  <c r="CV69" i="5"/>
  <c r="CV68" i="5"/>
  <c r="CV67" i="5"/>
  <c r="CV66" i="5"/>
  <c r="CV65" i="5"/>
  <c r="CV64" i="5"/>
  <c r="CV63" i="5"/>
  <c r="CV62" i="5"/>
  <c r="CV61" i="5"/>
  <c r="CV60" i="5"/>
  <c r="CV59" i="5"/>
  <c r="CV58" i="5"/>
  <c r="CV57" i="5"/>
  <c r="CV56" i="5"/>
  <c r="CV55" i="5"/>
  <c r="CV54" i="5"/>
  <c r="CV53" i="5"/>
  <c r="CV52" i="5"/>
  <c r="CV51" i="5"/>
  <c r="CV50" i="5"/>
  <c r="CV49" i="5"/>
  <c r="CV48" i="5"/>
  <c r="CV47" i="5"/>
  <c r="CV46" i="5"/>
  <c r="CV45" i="5"/>
  <c r="CV44" i="5"/>
  <c r="CV43" i="5"/>
  <c r="CV42" i="5"/>
  <c r="CV41" i="5"/>
  <c r="CV40" i="5"/>
  <c r="CV39" i="5"/>
  <c r="CV38" i="5"/>
  <c r="CV37" i="5"/>
  <c r="CV36" i="5"/>
  <c r="CV35" i="5"/>
  <c r="CV34" i="5"/>
  <c r="CV33" i="5"/>
  <c r="CV32" i="5"/>
  <c r="CV31" i="5"/>
  <c r="CV30" i="5"/>
  <c r="CV29" i="5"/>
  <c r="CV28" i="5"/>
  <c r="CV27" i="5"/>
  <c r="CV26" i="5"/>
  <c r="CV25" i="5"/>
  <c r="CV24" i="5"/>
  <c r="CV23" i="5"/>
  <c r="CV22" i="5"/>
  <c r="CV21" i="5"/>
  <c r="CV20" i="5"/>
  <c r="CV19" i="5"/>
  <c r="CV18" i="5"/>
  <c r="CV17" i="5"/>
  <c r="CV16" i="5"/>
  <c r="CV15" i="5"/>
  <c r="CV14" i="5"/>
  <c r="CV13" i="5"/>
  <c r="CV12" i="5"/>
  <c r="CV11" i="5"/>
  <c r="CV10" i="5"/>
  <c r="CV9" i="5"/>
  <c r="CV8" i="5"/>
  <c r="CV7" i="5"/>
  <c r="CV6" i="5"/>
  <c r="CV5" i="5"/>
  <c r="CU4" i="5"/>
  <c r="CT4" i="5"/>
  <c r="CS4" i="5"/>
  <c r="CR4" i="5"/>
  <c r="CQ4" i="5"/>
  <c r="CP4" i="5"/>
  <c r="CO4" i="5"/>
  <c r="CN4" i="5"/>
  <c r="CL4" i="5"/>
  <c r="CK4" i="5"/>
  <c r="CJ4" i="5"/>
  <c r="CI4" i="5"/>
  <c r="CH4" i="5"/>
  <c r="CG4" i="5"/>
  <c r="CF4" i="5"/>
  <c r="CE4" i="5"/>
  <c r="CD4" i="5"/>
  <c r="CC4" i="5"/>
  <c r="BW4" i="5"/>
  <c r="BU4" i="5"/>
  <c r="BT4" i="5"/>
  <c r="BS4" i="5"/>
  <c r="BR4" i="5"/>
  <c r="BP4" i="5"/>
  <c r="BO4" i="5"/>
  <c r="BN4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N4" i="5"/>
  <c r="M4" i="5"/>
  <c r="L4" i="5"/>
  <c r="K4" i="5"/>
  <c r="J4" i="5"/>
  <c r="I4" i="5"/>
  <c r="H4" i="5"/>
  <c r="G4" i="5"/>
  <c r="F4" i="5"/>
  <c r="E4" i="5"/>
  <c r="D4" i="5"/>
  <c r="CG89" i="5" l="1"/>
  <c r="CG90" i="5"/>
  <c r="CG92" i="5"/>
  <c r="CH94" i="5"/>
  <c r="CO96" i="5"/>
  <c r="CD96" i="5"/>
  <c r="CI90" i="5"/>
  <c r="CI91" i="5"/>
  <c r="CE86" i="5"/>
  <c r="BW83" i="5"/>
  <c r="CH96" i="5"/>
  <c r="BW91" i="5"/>
  <c r="CF100" i="5"/>
  <c r="CG93" i="5"/>
  <c r="CH88" i="5"/>
  <c r="CH97" i="5"/>
  <c r="CI92" i="5"/>
  <c r="CJ90" i="5"/>
  <c r="CK91" i="5"/>
  <c r="CM97" i="5"/>
  <c r="BW99" i="5"/>
  <c r="CE85" i="5"/>
  <c r="CG95" i="5"/>
  <c r="CH89" i="5"/>
  <c r="CH98" i="5"/>
  <c r="CI93" i="5"/>
  <c r="CJ93" i="5"/>
  <c r="CK94" i="5"/>
  <c r="CP97" i="5"/>
  <c r="CG96" i="5"/>
  <c r="CH90" i="5"/>
  <c r="CH99" i="5"/>
  <c r="CI95" i="5"/>
  <c r="CJ94" i="5"/>
  <c r="CN96" i="5"/>
  <c r="CD87" i="5"/>
  <c r="CE93" i="5"/>
  <c r="CG87" i="5"/>
  <c r="CG97" i="5"/>
  <c r="CH91" i="5"/>
  <c r="CH100" i="5"/>
  <c r="CI98" i="5"/>
  <c r="CJ95" i="5"/>
  <c r="CD88" i="5"/>
  <c r="CE94" i="5"/>
  <c r="CG88" i="5"/>
  <c r="CG98" i="5"/>
  <c r="CH92" i="5"/>
  <c r="CI99" i="5"/>
  <c r="CJ96" i="5"/>
  <c r="CQ99" i="5"/>
  <c r="CD95" i="5"/>
  <c r="CG100" i="5"/>
  <c r="CH93" i="5"/>
  <c r="CI100" i="5"/>
  <c r="CJ98" i="5"/>
  <c r="CM94" i="5"/>
  <c r="CF92" i="5"/>
  <c r="CM95" i="5"/>
  <c r="CR98" i="5"/>
  <c r="BU87" i="5"/>
  <c r="BU88" i="5"/>
  <c r="BU95" i="5"/>
  <c r="BU96" i="5"/>
  <c r="BU79" i="5"/>
  <c r="BU80" i="5"/>
  <c r="CB95" i="5"/>
  <c r="CB82" i="5"/>
  <c r="CB86" i="5"/>
  <c r="CB87" i="5"/>
  <c r="CB94" i="5"/>
  <c r="CA81" i="5" a="1"/>
  <c r="D6" i="5" a="1"/>
  <c r="CV78" i="5"/>
  <c r="BY101" i="5"/>
  <c r="CL97" i="5"/>
  <c r="CL96" i="5"/>
  <c r="CL95" i="5"/>
  <c r="CL94" i="5"/>
  <c r="CL93" i="5"/>
  <c r="CL100" i="5"/>
  <c r="CL92" i="5"/>
  <c r="CL98" i="5"/>
  <c r="CL99" i="5"/>
  <c r="CS100" i="5"/>
  <c r="CS99" i="5"/>
  <c r="CV77" i="5"/>
  <c r="BX101" i="5"/>
  <c r="CC96" i="5"/>
  <c r="CC88" i="5"/>
  <c r="CC95" i="5"/>
  <c r="CC87" i="5"/>
  <c r="CC94" i="5"/>
  <c r="CC86" i="5"/>
  <c r="CC93" i="5"/>
  <c r="CC85" i="5"/>
  <c r="CC100" i="5"/>
  <c r="CC92" i="5"/>
  <c r="CC84" i="5"/>
  <c r="CC99" i="5"/>
  <c r="CC91" i="5"/>
  <c r="CC83" i="5"/>
  <c r="CC97" i="5"/>
  <c r="CC89" i="5"/>
  <c r="CC90" i="5"/>
  <c r="CC98" i="5"/>
  <c r="BU78" i="5"/>
  <c r="BU86" i="5"/>
  <c r="BU94" i="5"/>
  <c r="BW82" i="5"/>
  <c r="BW90" i="5"/>
  <c r="BW98" i="5"/>
  <c r="CB85" i="5"/>
  <c r="CB93" i="5"/>
  <c r="CD86" i="5"/>
  <c r="CD94" i="5"/>
  <c r="CE92" i="5"/>
  <c r="CE100" i="5"/>
  <c r="CF91" i="5"/>
  <c r="CF99" i="5"/>
  <c r="CG91" i="5"/>
  <c r="CG99" i="5"/>
  <c r="CI94" i="5"/>
  <c r="CJ97" i="5"/>
  <c r="CK93" i="5"/>
  <c r="CM96" i="5"/>
  <c r="CN95" i="5"/>
  <c r="CO95" i="5"/>
  <c r="CP96" i="5"/>
  <c r="CQ98" i="5"/>
  <c r="BW84" i="5"/>
  <c r="BW92" i="5"/>
  <c r="BW100" i="5"/>
  <c r="CF93" i="5"/>
  <c r="CI96" i="5"/>
  <c r="CJ91" i="5"/>
  <c r="CJ99" i="5"/>
  <c r="CK95" i="5"/>
  <c r="CM98" i="5"/>
  <c r="CN97" i="5"/>
  <c r="CO97" i="5"/>
  <c r="CP98" i="5"/>
  <c r="CQ100" i="5"/>
  <c r="BU81" i="5"/>
  <c r="BU89" i="5"/>
  <c r="BU97" i="5"/>
  <c r="BW77" i="5"/>
  <c r="BW85" i="5"/>
  <c r="BW93" i="5"/>
  <c r="CV80" i="5"/>
  <c r="CV81" i="5"/>
  <c r="CB88" i="5"/>
  <c r="CB96" i="5"/>
  <c r="CD89" i="5"/>
  <c r="CD97" i="5"/>
  <c r="CE87" i="5"/>
  <c r="CE95" i="5"/>
  <c r="CF86" i="5"/>
  <c r="CF94" i="5"/>
  <c r="CI89" i="5"/>
  <c r="CJ92" i="5"/>
  <c r="CK96" i="5"/>
  <c r="CM99" i="5"/>
  <c r="CN98" i="5"/>
  <c r="CO98" i="5"/>
  <c r="CP99" i="5"/>
  <c r="BU82" i="5"/>
  <c r="BU90" i="5"/>
  <c r="BU98" i="5"/>
  <c r="BW78" i="5"/>
  <c r="BW86" i="5"/>
  <c r="BW94" i="5"/>
  <c r="CB89" i="5"/>
  <c r="CB97" i="5"/>
  <c r="CD90" i="5"/>
  <c r="CD98" i="5"/>
  <c r="CE88" i="5"/>
  <c r="CE96" i="5"/>
  <c r="CF87" i="5"/>
  <c r="CF95" i="5"/>
  <c r="CK97" i="5"/>
  <c r="CM100" i="5"/>
  <c r="CN99" i="5"/>
  <c r="CO99" i="5"/>
  <c r="BU75" i="5"/>
  <c r="BU83" i="5"/>
  <c r="BU91" i="5"/>
  <c r="BU99" i="5"/>
  <c r="BW79" i="5"/>
  <c r="BW87" i="5"/>
  <c r="BW95" i="5"/>
  <c r="CB90" i="5"/>
  <c r="CB98" i="5"/>
  <c r="CD91" i="5"/>
  <c r="CD99" i="5"/>
  <c r="CE89" i="5"/>
  <c r="CE97" i="5"/>
  <c r="CF88" i="5"/>
  <c r="CF96" i="5"/>
  <c r="CK98" i="5"/>
  <c r="CN100" i="5"/>
  <c r="BU76" i="5"/>
  <c r="BU84" i="5"/>
  <c r="BU92" i="5"/>
  <c r="BU100" i="5"/>
  <c r="BW80" i="5"/>
  <c r="BW88" i="5"/>
  <c r="BW96" i="5"/>
  <c r="CB83" i="5"/>
  <c r="CB91" i="5"/>
  <c r="CB99" i="5"/>
  <c r="CD84" i="5"/>
  <c r="CD92" i="5"/>
  <c r="CD100" i="5"/>
  <c r="CE90" i="5"/>
  <c r="CE98" i="5"/>
  <c r="CF89" i="5"/>
  <c r="CF97" i="5"/>
  <c r="CK99" i="5"/>
  <c r="CR99" i="5"/>
  <c r="BU77" i="5"/>
  <c r="BU85" i="5"/>
  <c r="BW81" i="5"/>
  <c r="BW89" i="5"/>
  <c r="CB84" i="5"/>
  <c r="CB92" i="5"/>
  <c r="CD85" i="5"/>
  <c r="CE91" i="5"/>
  <c r="CF90" i="5"/>
  <c r="CK92" i="5"/>
  <c r="AI37" i="5" l="1" a="1"/>
  <c r="AI93" i="5" s="1"/>
  <c r="G9" i="5" a="1"/>
  <c r="G75" i="5" s="1"/>
  <c r="AN42" i="5" a="1"/>
  <c r="AN68" i="5" s="1"/>
  <c r="AZ54" i="5" a="1"/>
  <c r="AZ93" i="5" s="1"/>
  <c r="P18" i="5" a="1"/>
  <c r="P38" i="5" s="1"/>
  <c r="F8" i="5" a="1"/>
  <c r="F87" i="5" s="1"/>
  <c r="BY79" i="5" a="1"/>
  <c r="BY92" i="5" s="1"/>
  <c r="BK65" i="5" a="1"/>
  <c r="BK92" i="5" s="1"/>
  <c r="BN68" i="5" a="1"/>
  <c r="BN83" i="5" s="1"/>
  <c r="BX78" i="5" a="1"/>
  <c r="BX98" i="5" s="1"/>
  <c r="H10" i="5" a="1"/>
  <c r="H82" i="5" s="1"/>
  <c r="V24" i="5" a="1"/>
  <c r="AA29" i="5" a="1"/>
  <c r="S21" i="5" a="1"/>
  <c r="AB30" i="5" a="1"/>
  <c r="AJ38" i="5" a="1"/>
  <c r="AW51" i="5" a="1"/>
  <c r="BI63" i="5" a="1"/>
  <c r="BL66" i="5" a="1"/>
  <c r="BV76" i="5" a="1"/>
  <c r="M15" i="5" a="1"/>
  <c r="U23" i="5" a="1"/>
  <c r="X26" i="5" a="1"/>
  <c r="AD32" i="5" a="1"/>
  <c r="AL40" i="5" a="1"/>
  <c r="AX52" i="5" a="1"/>
  <c r="BE59" i="5" a="1"/>
  <c r="BO69" i="5" a="1"/>
  <c r="I11" i="5" a="1"/>
  <c r="AF34" i="5" a="1"/>
  <c r="Y27" i="5" a="1"/>
  <c r="Z28" i="5" a="1"/>
  <c r="AC31" i="5" a="1"/>
  <c r="AO43" i="5" a="1"/>
  <c r="AY53" i="5" a="1"/>
  <c r="BH62" i="5" a="1"/>
  <c r="BR72" i="5" a="1"/>
  <c r="K13" i="5" a="1"/>
  <c r="L14" i="5" a="1"/>
  <c r="W25" i="5" a="1"/>
  <c r="AK39" i="5" a="1"/>
  <c r="AM41" i="5" a="1"/>
  <c r="AR46" i="5" a="1"/>
  <c r="AS47" i="5" a="1"/>
  <c r="BF60" i="5" a="1"/>
  <c r="BQ71" i="5" a="1"/>
  <c r="J12" i="5" a="1"/>
  <c r="Q19" i="5" a="1"/>
  <c r="AE33" i="5" a="1"/>
  <c r="AP44" i="5" a="1"/>
  <c r="AU49" i="5" a="1"/>
  <c r="BC57" i="5" a="1"/>
  <c r="BG61" i="5" a="1"/>
  <c r="BS73" i="5" a="1"/>
  <c r="O17" i="5" a="1"/>
  <c r="T22" i="5" a="1"/>
  <c r="AH36" i="5" a="1"/>
  <c r="AQ45" i="5" a="1"/>
  <c r="AT48" i="5" a="1"/>
  <c r="BJ64" i="5" a="1"/>
  <c r="BT74" i="5" a="1"/>
  <c r="BM67" i="5" a="1"/>
  <c r="E7" i="5" a="1"/>
  <c r="R20" i="5" a="1"/>
  <c r="AG35" i="5" a="1"/>
  <c r="AV50" i="5" a="1"/>
  <c r="BB56" i="5" a="1"/>
  <c r="BD58" i="5" a="1"/>
  <c r="BA55" i="5" a="1"/>
  <c r="BP70" i="5" a="1"/>
  <c r="D96" i="5"/>
  <c r="D88" i="5"/>
  <c r="D80" i="5"/>
  <c r="D72" i="5"/>
  <c r="D64" i="5"/>
  <c r="D56" i="5"/>
  <c r="D48" i="5"/>
  <c r="D40" i="5"/>
  <c r="D32" i="5"/>
  <c r="D24" i="5"/>
  <c r="D16" i="5"/>
  <c r="D8" i="5"/>
  <c r="D95" i="5"/>
  <c r="D87" i="5"/>
  <c r="D79" i="5"/>
  <c r="D71" i="5"/>
  <c r="D63" i="5"/>
  <c r="D55" i="5"/>
  <c r="D47" i="5"/>
  <c r="D39" i="5"/>
  <c r="D31" i="5"/>
  <c r="D23" i="5"/>
  <c r="D15" i="5"/>
  <c r="D7" i="5"/>
  <c r="D94" i="5"/>
  <c r="D86" i="5"/>
  <c r="D78" i="5"/>
  <c r="D70" i="5"/>
  <c r="D62" i="5"/>
  <c r="D54" i="5"/>
  <c r="D46" i="5"/>
  <c r="D38" i="5"/>
  <c r="D30" i="5"/>
  <c r="D22" i="5"/>
  <c r="D14" i="5"/>
  <c r="D6" i="5"/>
  <c r="D93" i="5"/>
  <c r="D85" i="5"/>
  <c r="D77" i="5"/>
  <c r="D69" i="5"/>
  <c r="D61" i="5"/>
  <c r="D53" i="5"/>
  <c r="D45" i="5"/>
  <c r="D37" i="5"/>
  <c r="D29" i="5"/>
  <c r="D21" i="5"/>
  <c r="D13" i="5"/>
  <c r="D100" i="5"/>
  <c r="D92" i="5"/>
  <c r="D84" i="5"/>
  <c r="D76" i="5"/>
  <c r="D68" i="5"/>
  <c r="D60" i="5"/>
  <c r="D52" i="5"/>
  <c r="D44" i="5"/>
  <c r="D36" i="5"/>
  <c r="D28" i="5"/>
  <c r="D20" i="5"/>
  <c r="D12" i="5"/>
  <c r="D99" i="5"/>
  <c r="D91" i="5"/>
  <c r="D83" i="5"/>
  <c r="D75" i="5"/>
  <c r="D67" i="5"/>
  <c r="D59" i="5"/>
  <c r="D51" i="5"/>
  <c r="D43" i="5"/>
  <c r="D35" i="5"/>
  <c r="D27" i="5"/>
  <c r="D19" i="5"/>
  <c r="D11" i="5"/>
  <c r="D97" i="5"/>
  <c r="D89" i="5"/>
  <c r="D81" i="5"/>
  <c r="D73" i="5"/>
  <c r="D65" i="5"/>
  <c r="D57" i="5"/>
  <c r="D49" i="5"/>
  <c r="D41" i="5"/>
  <c r="D33" i="5"/>
  <c r="D25" i="5"/>
  <c r="D17" i="5"/>
  <c r="D9" i="5"/>
  <c r="D90" i="5"/>
  <c r="D26" i="5"/>
  <c r="D82" i="5"/>
  <c r="D18" i="5"/>
  <c r="D74" i="5"/>
  <c r="D10" i="5"/>
  <c r="D66" i="5"/>
  <c r="D58" i="5"/>
  <c r="D50" i="5"/>
  <c r="D98" i="5"/>
  <c r="D34" i="5"/>
  <c r="D42" i="5"/>
  <c r="N16" i="5" a="1"/>
  <c r="CA97" i="5"/>
  <c r="CA89" i="5"/>
  <c r="CA81" i="5"/>
  <c r="CA96" i="5"/>
  <c r="CA88" i="5"/>
  <c r="CA95" i="5"/>
  <c r="CA87" i="5"/>
  <c r="CA94" i="5"/>
  <c r="CA86" i="5"/>
  <c r="CA93" i="5"/>
  <c r="CA85" i="5"/>
  <c r="CA100" i="5"/>
  <c r="CA92" i="5"/>
  <c r="CA84" i="5"/>
  <c r="CA98" i="5"/>
  <c r="CA90" i="5"/>
  <c r="CA82" i="5"/>
  <c r="CA99" i="5"/>
  <c r="CA91" i="5"/>
  <c r="CA83" i="5"/>
  <c r="BZ80" i="5" a="1"/>
  <c r="U56" i="20"/>
  <c r="P99" i="5" l="1"/>
  <c r="P28" i="5"/>
  <c r="P20" i="5"/>
  <c r="P44" i="5"/>
  <c r="P78" i="5"/>
  <c r="P86" i="5"/>
  <c r="P94" i="5"/>
  <c r="P23" i="5"/>
  <c r="P31" i="5"/>
  <c r="P41" i="5"/>
  <c r="P36" i="5"/>
  <c r="AI78" i="5"/>
  <c r="AI86" i="5"/>
  <c r="AI94" i="5"/>
  <c r="AI95" i="5"/>
  <c r="AI42" i="5"/>
  <c r="AI50" i="5"/>
  <c r="AI59" i="5"/>
  <c r="AI71" i="5"/>
  <c r="AI81" i="5"/>
  <c r="AI92" i="5"/>
  <c r="AI90" i="5"/>
  <c r="AI98" i="5"/>
  <c r="AI66" i="5"/>
  <c r="AI70" i="5"/>
  <c r="AI82" i="5"/>
  <c r="AI68" i="5"/>
  <c r="AI80" i="5"/>
  <c r="AI48" i="5"/>
  <c r="AI40" i="5"/>
  <c r="AI44" i="5"/>
  <c r="AI87" i="5"/>
  <c r="AI63" i="5"/>
  <c r="AI39" i="5"/>
  <c r="AI61" i="5"/>
  <c r="AI76" i="5"/>
  <c r="AI45" i="5"/>
  <c r="AI91" i="5"/>
  <c r="AI99" i="5"/>
  <c r="AI96" i="5"/>
  <c r="AI37" i="5"/>
  <c r="AI52" i="5"/>
  <c r="AI46" i="5"/>
  <c r="AI73" i="5"/>
  <c r="AI38" i="5"/>
  <c r="AI97" i="5"/>
  <c r="AI100" i="5"/>
  <c r="AI47" i="5"/>
  <c r="AI54" i="5"/>
  <c r="AI60" i="5"/>
  <c r="AI64" i="5"/>
  <c r="AI84" i="5"/>
  <c r="AI79" i="5"/>
  <c r="AI83" i="5"/>
  <c r="AI55" i="5"/>
  <c r="AI75" i="5"/>
  <c r="AI43" i="5"/>
  <c r="AI56" i="5"/>
  <c r="AI62" i="5"/>
  <c r="P50" i="5"/>
  <c r="H53" i="5"/>
  <c r="H61" i="5"/>
  <c r="H85" i="5"/>
  <c r="H69" i="5"/>
  <c r="H45" i="5"/>
  <c r="H65" i="5"/>
  <c r="AN86" i="5"/>
  <c r="AN94" i="5"/>
  <c r="AN98" i="5"/>
  <c r="AN51" i="5"/>
  <c r="AN59" i="5"/>
  <c r="AN67" i="5"/>
  <c r="AZ98" i="5"/>
  <c r="AN56" i="5"/>
  <c r="AN92" i="5"/>
  <c r="AN88" i="5"/>
  <c r="AN100" i="5"/>
  <c r="AN75" i="5"/>
  <c r="P34" i="5"/>
  <c r="AZ62" i="5"/>
  <c r="AN64" i="5"/>
  <c r="AN91" i="5"/>
  <c r="AN72" i="5"/>
  <c r="AZ86" i="5"/>
  <c r="AN84" i="5"/>
  <c r="AN62" i="5"/>
  <c r="AN45" i="5"/>
  <c r="P66" i="5"/>
  <c r="AN70" i="5"/>
  <c r="AN77" i="5"/>
  <c r="AZ54" i="5"/>
  <c r="AN87" i="5"/>
  <c r="AZ70" i="5"/>
  <c r="AN99" i="5"/>
  <c r="AZ78" i="5"/>
  <c r="AN71" i="5"/>
  <c r="AN76" i="5"/>
  <c r="AN48" i="5"/>
  <c r="P98" i="5"/>
  <c r="AN78" i="5"/>
  <c r="P73" i="5"/>
  <c r="P52" i="5"/>
  <c r="P39" i="5"/>
  <c r="P25" i="5"/>
  <c r="P82" i="5"/>
  <c r="P60" i="5"/>
  <c r="P47" i="5"/>
  <c r="AZ79" i="5"/>
  <c r="P57" i="5"/>
  <c r="P42" i="5"/>
  <c r="P68" i="5"/>
  <c r="P55" i="5"/>
  <c r="AZ67" i="5"/>
  <c r="AZ71" i="5"/>
  <c r="P18" i="5"/>
  <c r="P43" i="5"/>
  <c r="P84" i="5"/>
  <c r="P71" i="5"/>
  <c r="AZ83" i="5"/>
  <c r="P92" i="5"/>
  <c r="AZ92" i="5"/>
  <c r="AZ87" i="5"/>
  <c r="AN96" i="5"/>
  <c r="AN74" i="5"/>
  <c r="AN53" i="5"/>
  <c r="BK93" i="5"/>
  <c r="H33" i="5"/>
  <c r="P58" i="5"/>
  <c r="P59" i="5"/>
  <c r="P100" i="5"/>
  <c r="P87" i="5"/>
  <c r="AI53" i="5"/>
  <c r="AI67" i="5"/>
  <c r="AI88" i="5"/>
  <c r="AI69" i="5"/>
  <c r="AZ61" i="5"/>
  <c r="AZ99" i="5"/>
  <c r="AN55" i="5"/>
  <c r="AN82" i="5"/>
  <c r="AN61" i="5"/>
  <c r="AZ59" i="5"/>
  <c r="AZ63" i="5"/>
  <c r="H25" i="5"/>
  <c r="P26" i="5"/>
  <c r="P51" i="5"/>
  <c r="P79" i="5"/>
  <c r="H57" i="5"/>
  <c r="P90" i="5"/>
  <c r="P67" i="5"/>
  <c r="P46" i="5"/>
  <c r="P95" i="5"/>
  <c r="AI57" i="5"/>
  <c r="AI89" i="5"/>
  <c r="AI41" i="5"/>
  <c r="AI77" i="5"/>
  <c r="AZ69" i="5"/>
  <c r="AZ56" i="5"/>
  <c r="AN79" i="5"/>
  <c r="AN90" i="5"/>
  <c r="AN69" i="5"/>
  <c r="P89" i="5"/>
  <c r="P74" i="5"/>
  <c r="P76" i="5"/>
  <c r="P63" i="5"/>
  <c r="P33" i="5"/>
  <c r="P75" i="5"/>
  <c r="P54" i="5"/>
  <c r="AI65" i="5"/>
  <c r="AI51" i="5"/>
  <c r="AI49" i="5"/>
  <c r="AI85" i="5"/>
  <c r="AZ77" i="5"/>
  <c r="AZ55" i="5"/>
  <c r="AZ64" i="5"/>
  <c r="H73" i="5"/>
  <c r="P65" i="5"/>
  <c r="P83" i="5"/>
  <c r="P62" i="5"/>
  <c r="AI74" i="5"/>
  <c r="AI72" i="5"/>
  <c r="AI58" i="5"/>
  <c r="AZ85" i="5"/>
  <c r="AZ80" i="5"/>
  <c r="AN47" i="5"/>
  <c r="AN43" i="5"/>
  <c r="AN93" i="5"/>
  <c r="P97" i="5"/>
  <c r="P91" i="5"/>
  <c r="P70" i="5"/>
  <c r="AZ96" i="5"/>
  <c r="AZ88" i="5"/>
  <c r="BY87" i="5"/>
  <c r="BY89" i="5"/>
  <c r="BY82" i="5"/>
  <c r="BY100" i="5"/>
  <c r="BY85" i="5"/>
  <c r="BY95" i="5"/>
  <c r="G69" i="5"/>
  <c r="G23" i="5"/>
  <c r="G33" i="5"/>
  <c r="G74" i="5"/>
  <c r="G14" i="5"/>
  <c r="G55" i="5"/>
  <c r="G49" i="5"/>
  <c r="G68" i="5"/>
  <c r="G100" i="5"/>
  <c r="G61" i="5"/>
  <c r="G16" i="5"/>
  <c r="G97" i="5"/>
  <c r="G83" i="5"/>
  <c r="G91" i="5"/>
  <c r="G77" i="5"/>
  <c r="G32" i="5"/>
  <c r="G18" i="5"/>
  <c r="G99" i="5"/>
  <c r="G10" i="5"/>
  <c r="G85" i="5"/>
  <c r="G40" i="5"/>
  <c r="G26" i="5"/>
  <c r="G12" i="5"/>
  <c r="G93" i="5"/>
  <c r="G48" i="5"/>
  <c r="G34" i="5"/>
  <c r="G20" i="5"/>
  <c r="G28" i="5"/>
  <c r="G36" i="5"/>
  <c r="G44" i="5"/>
  <c r="G52" i="5"/>
  <c r="G24" i="5"/>
  <c r="G38" i="5"/>
  <c r="G15" i="5"/>
  <c r="G56" i="5"/>
  <c r="G42" i="5"/>
  <c r="G46" i="5"/>
  <c r="G50" i="5"/>
  <c r="G54" i="5"/>
  <c r="G31" i="5"/>
  <c r="G25" i="5"/>
  <c r="G58" i="5"/>
  <c r="G62" i="5"/>
  <c r="G66" i="5"/>
  <c r="G70" i="5"/>
  <c r="G47" i="5"/>
  <c r="G41" i="5"/>
  <c r="G78" i="5"/>
  <c r="G63" i="5"/>
  <c r="G57" i="5"/>
  <c r="G90" i="5"/>
  <c r="G76" i="5"/>
  <c r="G17" i="5"/>
  <c r="G39" i="5"/>
  <c r="G60" i="5"/>
  <c r="G82" i="5"/>
  <c r="G29" i="5"/>
  <c r="G71" i="5"/>
  <c r="G65" i="5"/>
  <c r="G98" i="5"/>
  <c r="G84" i="5"/>
  <c r="G37" i="5"/>
  <c r="G79" i="5"/>
  <c r="G73" i="5"/>
  <c r="G11" i="5"/>
  <c r="G92" i="5"/>
  <c r="G45" i="5"/>
  <c r="G87" i="5"/>
  <c r="G81" i="5"/>
  <c r="G19" i="5"/>
  <c r="G53" i="5"/>
  <c r="G95" i="5"/>
  <c r="G89" i="5"/>
  <c r="G27" i="5"/>
  <c r="F62" i="5"/>
  <c r="F39" i="5"/>
  <c r="F27" i="5"/>
  <c r="F19" i="5"/>
  <c r="F47" i="5"/>
  <c r="F59" i="5"/>
  <c r="F30" i="5"/>
  <c r="F31" i="5"/>
  <c r="F75" i="5"/>
  <c r="F83" i="5"/>
  <c r="F50" i="5"/>
  <c r="F91" i="5"/>
  <c r="F20" i="5"/>
  <c r="F28" i="5"/>
  <c r="F44" i="5"/>
  <c r="F84" i="5"/>
  <c r="F21" i="5"/>
  <c r="F93" i="5"/>
  <c r="H22" i="5"/>
  <c r="H89" i="5"/>
  <c r="H30" i="5"/>
  <c r="H97" i="5"/>
  <c r="H93" i="5"/>
  <c r="H81" i="5"/>
  <c r="H38" i="5"/>
  <c r="H10" i="5"/>
  <c r="H46" i="5"/>
  <c r="H34" i="5"/>
  <c r="H12" i="5"/>
  <c r="H62" i="5"/>
  <c r="H42" i="5"/>
  <c r="H50" i="5"/>
  <c r="H44" i="5"/>
  <c r="H47" i="5"/>
  <c r="F79" i="5"/>
  <c r="H11" i="5"/>
  <c r="H63" i="5"/>
  <c r="P24" i="5"/>
  <c r="P21" i="5"/>
  <c r="AZ75" i="5"/>
  <c r="AZ72" i="5"/>
  <c r="H23" i="5"/>
  <c r="H39" i="5"/>
  <c r="P40" i="5"/>
  <c r="P37" i="5"/>
  <c r="P48" i="5"/>
  <c r="F9" i="5"/>
  <c r="H40" i="5"/>
  <c r="F24" i="5"/>
  <c r="BX80" i="5"/>
  <c r="P61" i="5"/>
  <c r="AZ60" i="5"/>
  <c r="AZ90" i="5"/>
  <c r="AN57" i="5"/>
  <c r="F56" i="5"/>
  <c r="G86" i="5"/>
  <c r="G72" i="5"/>
  <c r="G43" i="5"/>
  <c r="H94" i="5"/>
  <c r="H15" i="5"/>
  <c r="H36" i="5"/>
  <c r="H19" i="5"/>
  <c r="H27" i="5"/>
  <c r="BK95" i="5"/>
  <c r="P64" i="5"/>
  <c r="AZ74" i="5"/>
  <c r="BK78" i="5"/>
  <c r="BN96" i="5"/>
  <c r="AN49" i="5"/>
  <c r="G35" i="5"/>
  <c r="BK74" i="5"/>
  <c r="BN74" i="5"/>
  <c r="P85" i="5"/>
  <c r="BK82" i="5"/>
  <c r="H99" i="5"/>
  <c r="H80" i="5"/>
  <c r="BN84" i="5"/>
  <c r="P96" i="5"/>
  <c r="P93" i="5"/>
  <c r="AZ68" i="5"/>
  <c r="AZ94" i="5"/>
  <c r="AN65" i="5"/>
  <c r="F72" i="5"/>
  <c r="G30" i="5"/>
  <c r="G80" i="5"/>
  <c r="G51" i="5"/>
  <c r="H70" i="5"/>
  <c r="H58" i="5"/>
  <c r="H90" i="5"/>
  <c r="H55" i="5"/>
  <c r="H87" i="5"/>
  <c r="H35" i="5"/>
  <c r="BK87" i="5"/>
  <c r="H51" i="5"/>
  <c r="P56" i="5"/>
  <c r="AZ66" i="5"/>
  <c r="F8" i="5"/>
  <c r="H32" i="5"/>
  <c r="AZ65" i="5"/>
  <c r="H75" i="5"/>
  <c r="BN97" i="5"/>
  <c r="P72" i="5"/>
  <c r="P69" i="5"/>
  <c r="AZ82" i="5"/>
  <c r="AZ73" i="5"/>
  <c r="H91" i="5"/>
  <c r="BK98" i="5"/>
  <c r="H13" i="5"/>
  <c r="H88" i="5"/>
  <c r="BN92" i="5"/>
  <c r="P19" i="5"/>
  <c r="P22" i="5"/>
  <c r="AZ76" i="5"/>
  <c r="AZ89" i="5"/>
  <c r="AN73" i="5"/>
  <c r="F80" i="5"/>
  <c r="G94" i="5"/>
  <c r="G88" i="5"/>
  <c r="G59" i="5"/>
  <c r="H78" i="5"/>
  <c r="H66" i="5"/>
  <c r="H52" i="5"/>
  <c r="H79" i="5"/>
  <c r="P32" i="5"/>
  <c r="P29" i="5"/>
  <c r="AZ58" i="5"/>
  <c r="AZ100" i="5"/>
  <c r="H24" i="5"/>
  <c r="P53" i="5"/>
  <c r="AZ57" i="5"/>
  <c r="BN95" i="5"/>
  <c r="F16" i="5"/>
  <c r="BK73" i="5"/>
  <c r="H83" i="5"/>
  <c r="H48" i="5"/>
  <c r="P80" i="5"/>
  <c r="P77" i="5"/>
  <c r="AZ91" i="5"/>
  <c r="AZ81" i="5"/>
  <c r="F48" i="5"/>
  <c r="G64" i="5"/>
  <c r="H64" i="5"/>
  <c r="P88" i="5"/>
  <c r="BK84" i="5"/>
  <c r="H96" i="5"/>
  <c r="P49" i="5"/>
  <c r="P27" i="5"/>
  <c r="P30" i="5"/>
  <c r="AZ84" i="5"/>
  <c r="AZ97" i="5"/>
  <c r="AN89" i="5"/>
  <c r="F18" i="5"/>
  <c r="G13" i="5"/>
  <c r="G96" i="5"/>
  <c r="G67" i="5"/>
  <c r="H76" i="5"/>
  <c r="H20" i="5"/>
  <c r="H84" i="5"/>
  <c r="H92" i="5"/>
  <c r="H74" i="5"/>
  <c r="H28" i="5"/>
  <c r="F81" i="5"/>
  <c r="H16" i="5"/>
  <c r="P45" i="5"/>
  <c r="H67" i="5"/>
  <c r="G22" i="5"/>
  <c r="H21" i="5"/>
  <c r="BK85" i="5"/>
  <c r="H37" i="5"/>
  <c r="H17" i="5"/>
  <c r="P81" i="5"/>
  <c r="P35" i="5"/>
  <c r="AZ95" i="5"/>
  <c r="AN97" i="5"/>
  <c r="F42" i="5"/>
  <c r="G21" i="5"/>
  <c r="G9" i="5"/>
  <c r="BK89" i="5"/>
  <c r="BK100" i="5"/>
  <c r="BK71" i="5"/>
  <c r="BK97" i="5"/>
  <c r="BK69" i="5"/>
  <c r="F70" i="5"/>
  <c r="BK79" i="5"/>
  <c r="BK66" i="5"/>
  <c r="BK77" i="5"/>
  <c r="F15" i="5"/>
  <c r="BK70" i="5"/>
  <c r="BK90" i="5"/>
  <c r="BK86" i="5"/>
  <c r="BK67" i="5"/>
  <c r="AN80" i="5"/>
  <c r="AN81" i="5"/>
  <c r="AN83" i="5"/>
  <c r="AN85" i="5"/>
  <c r="F26" i="5"/>
  <c r="F60" i="5"/>
  <c r="BK94" i="5"/>
  <c r="BK75" i="5"/>
  <c r="BK72" i="5"/>
  <c r="BK80" i="5"/>
  <c r="BK91" i="5"/>
  <c r="AN63" i="5"/>
  <c r="AN42" i="5"/>
  <c r="AN44" i="5"/>
  <c r="F33" i="5"/>
  <c r="F58" i="5"/>
  <c r="F29" i="5"/>
  <c r="BK83" i="5"/>
  <c r="BK88" i="5"/>
  <c r="BK99" i="5"/>
  <c r="AN95" i="5"/>
  <c r="AN50" i="5"/>
  <c r="AN52" i="5"/>
  <c r="F41" i="5"/>
  <c r="F82" i="5"/>
  <c r="F53" i="5"/>
  <c r="BK96" i="5"/>
  <c r="BK68" i="5"/>
  <c r="AN46" i="5"/>
  <c r="AN58" i="5"/>
  <c r="AN60" i="5"/>
  <c r="F49" i="5"/>
  <c r="F90" i="5"/>
  <c r="F61" i="5"/>
  <c r="BK65" i="5"/>
  <c r="BK76" i="5"/>
  <c r="AN54" i="5"/>
  <c r="AN66" i="5"/>
  <c r="F65" i="5"/>
  <c r="F11" i="5"/>
  <c r="F85" i="5"/>
  <c r="BK81" i="5"/>
  <c r="BX95" i="5"/>
  <c r="BN73" i="5"/>
  <c r="BN88" i="5"/>
  <c r="BN68" i="5"/>
  <c r="BN86" i="5"/>
  <c r="BN79" i="5"/>
  <c r="BN90" i="5"/>
  <c r="BN100" i="5"/>
  <c r="F13" i="5"/>
  <c r="F38" i="5"/>
  <c r="F95" i="5"/>
  <c r="BX92" i="5"/>
  <c r="BN87" i="5"/>
  <c r="BN69" i="5"/>
  <c r="BN98" i="5"/>
  <c r="BX81" i="5"/>
  <c r="BX100" i="5"/>
  <c r="BN70" i="5"/>
  <c r="BN85" i="5"/>
  <c r="BN75" i="5"/>
  <c r="BX99" i="5"/>
  <c r="BN89" i="5"/>
  <c r="BN93" i="5"/>
  <c r="BN91" i="5"/>
  <c r="BX87" i="5"/>
  <c r="BN94" i="5"/>
  <c r="BN72" i="5"/>
  <c r="BN99" i="5"/>
  <c r="F88" i="5"/>
  <c r="F54" i="5"/>
  <c r="F71" i="5"/>
  <c r="F97" i="5"/>
  <c r="F51" i="5"/>
  <c r="F52" i="5"/>
  <c r="F77" i="5"/>
  <c r="F94" i="5"/>
  <c r="BY86" i="5"/>
  <c r="BY90" i="5"/>
  <c r="BY93" i="5"/>
  <c r="BY94" i="5"/>
  <c r="BY98" i="5"/>
  <c r="BY80" i="5"/>
  <c r="BY83" i="5"/>
  <c r="BY88" i="5"/>
  <c r="BY91" i="5"/>
  <c r="BY96" i="5"/>
  <c r="BY99" i="5"/>
  <c r="BY81" i="5"/>
  <c r="BY84" i="5"/>
  <c r="BX85" i="5"/>
  <c r="BX89" i="5"/>
  <c r="BX78" i="5"/>
  <c r="BX82" i="5"/>
  <c r="BX86" i="5"/>
  <c r="BX91" i="5"/>
  <c r="BX96" i="5"/>
  <c r="H60" i="5"/>
  <c r="H100" i="5"/>
  <c r="H59" i="5"/>
  <c r="H29" i="5"/>
  <c r="H14" i="5"/>
  <c r="H86" i="5"/>
  <c r="H71" i="5"/>
  <c r="H56" i="5"/>
  <c r="H41" i="5"/>
  <c r="H26" i="5"/>
  <c r="H98" i="5"/>
  <c r="BX84" i="5"/>
  <c r="BX94" i="5"/>
  <c r="BX90" i="5"/>
  <c r="BY79" i="5"/>
  <c r="BY97" i="5"/>
  <c r="F57" i="5"/>
  <c r="F32" i="5"/>
  <c r="F96" i="5"/>
  <c r="F66" i="5"/>
  <c r="F35" i="5"/>
  <c r="F99" i="5"/>
  <c r="F68" i="5"/>
  <c r="F37" i="5"/>
  <c r="F14" i="5"/>
  <c r="F78" i="5"/>
  <c r="F55" i="5"/>
  <c r="F17" i="5"/>
  <c r="F89" i="5"/>
  <c r="F40" i="5"/>
  <c r="F10" i="5"/>
  <c r="F74" i="5"/>
  <c r="F43" i="5"/>
  <c r="F12" i="5"/>
  <c r="F76" i="5"/>
  <c r="F45" i="5"/>
  <c r="F22" i="5"/>
  <c r="F86" i="5"/>
  <c r="F63" i="5"/>
  <c r="F92" i="5"/>
  <c r="F25" i="5"/>
  <c r="F73" i="5"/>
  <c r="F64" i="5"/>
  <c r="F34" i="5"/>
  <c r="F98" i="5"/>
  <c r="F67" i="5"/>
  <c r="F36" i="5"/>
  <c r="F100" i="5"/>
  <c r="F69" i="5"/>
  <c r="F46" i="5"/>
  <c r="F23" i="5"/>
  <c r="BX83" i="5"/>
  <c r="BX79" i="5"/>
  <c r="BX97" i="5"/>
  <c r="BN71" i="5"/>
  <c r="BN77" i="5"/>
  <c r="BN82" i="5"/>
  <c r="BN76" i="5"/>
  <c r="BX93" i="5"/>
  <c r="BX88" i="5"/>
  <c r="BN81" i="5"/>
  <c r="BN78" i="5"/>
  <c r="BN80" i="5"/>
  <c r="H68" i="5"/>
  <c r="H43" i="5"/>
  <c r="H77" i="5"/>
  <c r="H54" i="5"/>
  <c r="H31" i="5"/>
  <c r="H95" i="5"/>
  <c r="H72" i="5"/>
  <c r="H49" i="5"/>
  <c r="H18" i="5"/>
  <c r="N100" i="5"/>
  <c r="N92" i="5"/>
  <c r="N84" i="5"/>
  <c r="N76" i="5"/>
  <c r="N68" i="5"/>
  <c r="N60" i="5"/>
  <c r="N52" i="5"/>
  <c r="N44" i="5"/>
  <c r="N36" i="5"/>
  <c r="N28" i="5"/>
  <c r="N20" i="5"/>
  <c r="N98" i="5"/>
  <c r="N90" i="5"/>
  <c r="N82" i="5"/>
  <c r="N74" i="5"/>
  <c r="N66" i="5"/>
  <c r="N58" i="5"/>
  <c r="N50" i="5"/>
  <c r="N42" i="5"/>
  <c r="N34" i="5"/>
  <c r="N26" i="5"/>
  <c r="N18" i="5"/>
  <c r="N93" i="5"/>
  <c r="N85" i="5"/>
  <c r="N77" i="5"/>
  <c r="N69" i="5"/>
  <c r="N61" i="5"/>
  <c r="N53" i="5"/>
  <c r="N45" i="5"/>
  <c r="N37" i="5"/>
  <c r="N29" i="5"/>
  <c r="N21" i="5"/>
  <c r="N95" i="5"/>
  <c r="N81" i="5"/>
  <c r="N70" i="5"/>
  <c r="N56" i="5"/>
  <c r="N43" i="5"/>
  <c r="N31" i="5"/>
  <c r="N17" i="5"/>
  <c r="N33" i="5"/>
  <c r="N94" i="5"/>
  <c r="N80" i="5"/>
  <c r="N67" i="5"/>
  <c r="N55" i="5"/>
  <c r="N41" i="5"/>
  <c r="N30" i="5"/>
  <c r="N16" i="5"/>
  <c r="N59" i="5"/>
  <c r="N91" i="5"/>
  <c r="N79" i="5"/>
  <c r="N65" i="5"/>
  <c r="N54" i="5"/>
  <c r="N40" i="5"/>
  <c r="N27" i="5"/>
  <c r="N72" i="5"/>
  <c r="N89" i="5"/>
  <c r="N78" i="5"/>
  <c r="N64" i="5"/>
  <c r="N51" i="5"/>
  <c r="N39" i="5"/>
  <c r="N25" i="5"/>
  <c r="N86" i="5"/>
  <c r="N88" i="5"/>
  <c r="N75" i="5"/>
  <c r="N63" i="5"/>
  <c r="N49" i="5"/>
  <c r="N38" i="5"/>
  <c r="N24" i="5"/>
  <c r="N97" i="5"/>
  <c r="N47" i="5"/>
  <c r="N99" i="5"/>
  <c r="N87" i="5"/>
  <c r="N73" i="5"/>
  <c r="N62" i="5"/>
  <c r="N48" i="5"/>
  <c r="N35" i="5"/>
  <c r="N23" i="5"/>
  <c r="N96" i="5"/>
  <c r="N83" i="5"/>
  <c r="N71" i="5"/>
  <c r="N57" i="5"/>
  <c r="N46" i="5"/>
  <c r="N32" i="5"/>
  <c r="N19" i="5"/>
  <c r="N22" i="5"/>
  <c r="AV95" i="5"/>
  <c r="AV87" i="5"/>
  <c r="AV79" i="5"/>
  <c r="AV71" i="5"/>
  <c r="AV63" i="5"/>
  <c r="AV55" i="5"/>
  <c r="AV94" i="5"/>
  <c r="AV86" i="5"/>
  <c r="AV78" i="5"/>
  <c r="AV70" i="5"/>
  <c r="AV62" i="5"/>
  <c r="AV54" i="5"/>
  <c r="AV93" i="5"/>
  <c r="AV85" i="5"/>
  <c r="AV77" i="5"/>
  <c r="AV69" i="5"/>
  <c r="AV61" i="5"/>
  <c r="AV53" i="5"/>
  <c r="AV100" i="5"/>
  <c r="AV92" i="5"/>
  <c r="AV84" i="5"/>
  <c r="AV76" i="5"/>
  <c r="AV68" i="5"/>
  <c r="AV60" i="5"/>
  <c r="AV52" i="5"/>
  <c r="AV98" i="5"/>
  <c r="AV90" i="5"/>
  <c r="AV82" i="5"/>
  <c r="AV74" i="5"/>
  <c r="AV66" i="5"/>
  <c r="AV58" i="5"/>
  <c r="AV50" i="5"/>
  <c r="AV96" i="5"/>
  <c r="AV88" i="5"/>
  <c r="AV80" i="5"/>
  <c r="AV72" i="5"/>
  <c r="AV64" i="5"/>
  <c r="AV56" i="5"/>
  <c r="AV99" i="5"/>
  <c r="AV67" i="5"/>
  <c r="AV97" i="5"/>
  <c r="AV65" i="5"/>
  <c r="AV91" i="5"/>
  <c r="AV59" i="5"/>
  <c r="AV89" i="5"/>
  <c r="AV57" i="5"/>
  <c r="AV83" i="5"/>
  <c r="AV51" i="5"/>
  <c r="AV73" i="5"/>
  <c r="AV75" i="5"/>
  <c r="AV81" i="5"/>
  <c r="BM100" i="5"/>
  <c r="BM92" i="5"/>
  <c r="BM84" i="5"/>
  <c r="BM76" i="5"/>
  <c r="BM68" i="5"/>
  <c r="BM98" i="5"/>
  <c r="BM90" i="5"/>
  <c r="BM82" i="5"/>
  <c r="BM96" i="5"/>
  <c r="BM88" i="5"/>
  <c r="BM80" i="5"/>
  <c r="BM72" i="5"/>
  <c r="BM93" i="5"/>
  <c r="BM85" i="5"/>
  <c r="BM77" i="5"/>
  <c r="BM69" i="5"/>
  <c r="BM86" i="5"/>
  <c r="BM71" i="5"/>
  <c r="BM99" i="5"/>
  <c r="BM83" i="5"/>
  <c r="BM70" i="5"/>
  <c r="BM97" i="5"/>
  <c r="BM81" i="5"/>
  <c r="BM67" i="5"/>
  <c r="BM95" i="5"/>
  <c r="BM79" i="5"/>
  <c r="BM94" i="5"/>
  <c r="BM78" i="5"/>
  <c r="BM91" i="5"/>
  <c r="BM75" i="5"/>
  <c r="BM87" i="5"/>
  <c r="BM73" i="5"/>
  <c r="BM89" i="5"/>
  <c r="BM74" i="5"/>
  <c r="AG97" i="5"/>
  <c r="AG89" i="5"/>
  <c r="AG81" i="5"/>
  <c r="AG73" i="5"/>
  <c r="AG65" i="5"/>
  <c r="AG57" i="5"/>
  <c r="AG49" i="5"/>
  <c r="AG41" i="5"/>
  <c r="AG96" i="5"/>
  <c r="AG88" i="5"/>
  <c r="AG80" i="5"/>
  <c r="AG72" i="5"/>
  <c r="AG64" i="5"/>
  <c r="AG56" i="5"/>
  <c r="AG48" i="5"/>
  <c r="AG40" i="5"/>
  <c r="AG94" i="5"/>
  <c r="AG86" i="5"/>
  <c r="AG78" i="5"/>
  <c r="AG70" i="5"/>
  <c r="AG62" i="5"/>
  <c r="AG54" i="5"/>
  <c r="AG46" i="5"/>
  <c r="AG38" i="5"/>
  <c r="AG99" i="5"/>
  <c r="AG91" i="5"/>
  <c r="AG83" i="5"/>
  <c r="AG75" i="5"/>
  <c r="AG67" i="5"/>
  <c r="AG59" i="5"/>
  <c r="AG51" i="5"/>
  <c r="AG43" i="5"/>
  <c r="AG35" i="5"/>
  <c r="AG98" i="5"/>
  <c r="AG82" i="5"/>
  <c r="AG66" i="5"/>
  <c r="AG50" i="5"/>
  <c r="AG95" i="5"/>
  <c r="AG79" i="5"/>
  <c r="AG63" i="5"/>
  <c r="AG47" i="5"/>
  <c r="AG92" i="5"/>
  <c r="AG76" i="5"/>
  <c r="AG60" i="5"/>
  <c r="AG44" i="5"/>
  <c r="AG90" i="5"/>
  <c r="AG74" i="5"/>
  <c r="AG58" i="5"/>
  <c r="AG42" i="5"/>
  <c r="AG85" i="5"/>
  <c r="AG69" i="5"/>
  <c r="AG53" i="5"/>
  <c r="AG37" i="5"/>
  <c r="AG100" i="5"/>
  <c r="AG55" i="5"/>
  <c r="AG93" i="5"/>
  <c r="AG52" i="5"/>
  <c r="AG87" i="5"/>
  <c r="AG45" i="5"/>
  <c r="AG84" i="5"/>
  <c r="AG39" i="5"/>
  <c r="AG77" i="5"/>
  <c r="AG36" i="5"/>
  <c r="AG71" i="5"/>
  <c r="AG61" i="5"/>
  <c r="AG68" i="5"/>
  <c r="Q94" i="5"/>
  <c r="Q86" i="5"/>
  <c r="Q78" i="5"/>
  <c r="Q70" i="5"/>
  <c r="Q62" i="5"/>
  <c r="Q54" i="5"/>
  <c r="Q46" i="5"/>
  <c r="Q38" i="5"/>
  <c r="Q30" i="5"/>
  <c r="Q22" i="5"/>
  <c r="Q93" i="5"/>
  <c r="Q85" i="5"/>
  <c r="Q77" i="5"/>
  <c r="Q69" i="5"/>
  <c r="Q61" i="5"/>
  <c r="Q53" i="5"/>
  <c r="Q45" i="5"/>
  <c r="Q37" i="5"/>
  <c r="Q29" i="5"/>
  <c r="Q21" i="5"/>
  <c r="Q100" i="5"/>
  <c r="Q92" i="5"/>
  <c r="Q84" i="5"/>
  <c r="Q76" i="5"/>
  <c r="Q68" i="5"/>
  <c r="Q60" i="5"/>
  <c r="Q52" i="5"/>
  <c r="Q44" i="5"/>
  <c r="Q36" i="5"/>
  <c r="Q28" i="5"/>
  <c r="Q20" i="5"/>
  <c r="Q99" i="5"/>
  <c r="Q91" i="5"/>
  <c r="Q83" i="5"/>
  <c r="Q75" i="5"/>
  <c r="Q67" i="5"/>
  <c r="Q59" i="5"/>
  <c r="Q51" i="5"/>
  <c r="Q43" i="5"/>
  <c r="Q35" i="5"/>
  <c r="Q27" i="5"/>
  <c r="Q19" i="5"/>
  <c r="Q98" i="5"/>
  <c r="Q90" i="5"/>
  <c r="Q82" i="5"/>
  <c r="Q74" i="5"/>
  <c r="Q66" i="5"/>
  <c r="Q58" i="5"/>
  <c r="Q50" i="5"/>
  <c r="Q42" i="5"/>
  <c r="Q34" i="5"/>
  <c r="Q26" i="5"/>
  <c r="Q95" i="5"/>
  <c r="Q87" i="5"/>
  <c r="Q79" i="5"/>
  <c r="Q71" i="5"/>
  <c r="Q63" i="5"/>
  <c r="Q55" i="5"/>
  <c r="Q47" i="5"/>
  <c r="Q39" i="5"/>
  <c r="Q31" i="5"/>
  <c r="Q23" i="5"/>
  <c r="Q81" i="5"/>
  <c r="Q49" i="5"/>
  <c r="Q80" i="5"/>
  <c r="Q48" i="5"/>
  <c r="Q57" i="5"/>
  <c r="Q73" i="5"/>
  <c r="Q41" i="5"/>
  <c r="Q72" i="5"/>
  <c r="Q40" i="5"/>
  <c r="Q97" i="5"/>
  <c r="Q65" i="5"/>
  <c r="Q33" i="5"/>
  <c r="Q25" i="5"/>
  <c r="Q96" i="5"/>
  <c r="Q64" i="5"/>
  <c r="Q32" i="5"/>
  <c r="Q88" i="5"/>
  <c r="Q56" i="5"/>
  <c r="Q24" i="5"/>
  <c r="Q89" i="5"/>
  <c r="R94" i="5"/>
  <c r="R86" i="5"/>
  <c r="R78" i="5"/>
  <c r="R70" i="5"/>
  <c r="R62" i="5"/>
  <c r="R54" i="5"/>
  <c r="R46" i="5"/>
  <c r="R38" i="5"/>
  <c r="R30" i="5"/>
  <c r="R22" i="5"/>
  <c r="R93" i="5"/>
  <c r="R85" i="5"/>
  <c r="R77" i="5"/>
  <c r="R69" i="5"/>
  <c r="R61" i="5"/>
  <c r="R53" i="5"/>
  <c r="R45" i="5"/>
  <c r="R37" i="5"/>
  <c r="R29" i="5"/>
  <c r="R21" i="5"/>
  <c r="R100" i="5"/>
  <c r="R92" i="5"/>
  <c r="R84" i="5"/>
  <c r="R76" i="5"/>
  <c r="R68" i="5"/>
  <c r="R60" i="5"/>
  <c r="R52" i="5"/>
  <c r="R44" i="5"/>
  <c r="R36" i="5"/>
  <c r="R28" i="5"/>
  <c r="R20" i="5"/>
  <c r="R99" i="5"/>
  <c r="R91" i="5"/>
  <c r="R83" i="5"/>
  <c r="R75" i="5"/>
  <c r="R67" i="5"/>
  <c r="R59" i="5"/>
  <c r="R51" i="5"/>
  <c r="R43" i="5"/>
  <c r="R35" i="5"/>
  <c r="R27" i="5"/>
  <c r="R98" i="5"/>
  <c r="R90" i="5"/>
  <c r="R82" i="5"/>
  <c r="R74" i="5"/>
  <c r="R66" i="5"/>
  <c r="R58" i="5"/>
  <c r="R50" i="5"/>
  <c r="R42" i="5"/>
  <c r="R34" i="5"/>
  <c r="R26" i="5"/>
  <c r="R95" i="5"/>
  <c r="R87" i="5"/>
  <c r="R79" i="5"/>
  <c r="R71" i="5"/>
  <c r="R63" i="5"/>
  <c r="R55" i="5"/>
  <c r="R47" i="5"/>
  <c r="R39" i="5"/>
  <c r="R31" i="5"/>
  <c r="R23" i="5"/>
  <c r="R88" i="5"/>
  <c r="R56" i="5"/>
  <c r="R24" i="5"/>
  <c r="R64" i="5"/>
  <c r="R81" i="5"/>
  <c r="R49" i="5"/>
  <c r="R96" i="5"/>
  <c r="R32" i="5"/>
  <c r="R80" i="5"/>
  <c r="R48" i="5"/>
  <c r="R73" i="5"/>
  <c r="R41" i="5"/>
  <c r="R72" i="5"/>
  <c r="R40" i="5"/>
  <c r="R97" i="5"/>
  <c r="R65" i="5"/>
  <c r="R33" i="5"/>
  <c r="R89" i="5"/>
  <c r="R57" i="5"/>
  <c r="R25" i="5"/>
  <c r="BJ96" i="5"/>
  <c r="BJ88" i="5"/>
  <c r="BJ80" i="5"/>
  <c r="BJ72" i="5"/>
  <c r="BJ64" i="5"/>
  <c r="BJ95" i="5"/>
  <c r="BJ87" i="5"/>
  <c r="BJ79" i="5"/>
  <c r="BJ71" i="5"/>
  <c r="BJ94" i="5"/>
  <c r="BJ86" i="5"/>
  <c r="BJ78" i="5"/>
  <c r="BJ70" i="5"/>
  <c r="BJ93" i="5"/>
  <c r="BJ85" i="5"/>
  <c r="BJ77" i="5"/>
  <c r="BJ69" i="5"/>
  <c r="BJ100" i="5"/>
  <c r="BJ92" i="5"/>
  <c r="BJ84" i="5"/>
  <c r="BJ76" i="5"/>
  <c r="BJ68" i="5"/>
  <c r="BJ99" i="5"/>
  <c r="BJ91" i="5"/>
  <c r="BJ83" i="5"/>
  <c r="BJ75" i="5"/>
  <c r="BJ67" i="5"/>
  <c r="BJ97" i="5"/>
  <c r="BJ89" i="5"/>
  <c r="BJ81" i="5"/>
  <c r="BJ73" i="5"/>
  <c r="BJ65" i="5"/>
  <c r="BJ90" i="5"/>
  <c r="BJ82" i="5"/>
  <c r="BJ74" i="5"/>
  <c r="BJ66" i="5"/>
  <c r="BJ98" i="5"/>
  <c r="AM95" i="5"/>
  <c r="AM87" i="5"/>
  <c r="AM79" i="5"/>
  <c r="AM71" i="5"/>
  <c r="AM63" i="5"/>
  <c r="AM55" i="5"/>
  <c r="AM47" i="5"/>
  <c r="AM94" i="5"/>
  <c r="AM86" i="5"/>
  <c r="AM78" i="5"/>
  <c r="AM70" i="5"/>
  <c r="AM62" i="5"/>
  <c r="AM54" i="5"/>
  <c r="AM46" i="5"/>
  <c r="AM93" i="5"/>
  <c r="AM85" i="5"/>
  <c r="AM77" i="5"/>
  <c r="AM69" i="5"/>
  <c r="AM61" i="5"/>
  <c r="AM53" i="5"/>
  <c r="AM45" i="5"/>
  <c r="AM100" i="5"/>
  <c r="AM92" i="5"/>
  <c r="AM84" i="5"/>
  <c r="AM76" i="5"/>
  <c r="AM68" i="5"/>
  <c r="AM60" i="5"/>
  <c r="AM52" i="5"/>
  <c r="AM44" i="5"/>
  <c r="AM99" i="5"/>
  <c r="AM91" i="5"/>
  <c r="AM83" i="5"/>
  <c r="AM75" i="5"/>
  <c r="AM67" i="5"/>
  <c r="AM59" i="5"/>
  <c r="AM51" i="5"/>
  <c r="AM43" i="5"/>
  <c r="AM96" i="5"/>
  <c r="AM88" i="5"/>
  <c r="AM80" i="5"/>
  <c r="AM72" i="5"/>
  <c r="AM64" i="5"/>
  <c r="AM56" i="5"/>
  <c r="AM48" i="5"/>
  <c r="AM97" i="5"/>
  <c r="AM65" i="5"/>
  <c r="AM90" i="5"/>
  <c r="AM58" i="5"/>
  <c r="AM82" i="5"/>
  <c r="AM50" i="5"/>
  <c r="AM73" i="5"/>
  <c r="AM41" i="5"/>
  <c r="AM74" i="5"/>
  <c r="AM66" i="5"/>
  <c r="AM49" i="5"/>
  <c r="AM42" i="5"/>
  <c r="AM89" i="5"/>
  <c r="AM98" i="5"/>
  <c r="AM81" i="5"/>
  <c r="AM57" i="5"/>
  <c r="AO100" i="5"/>
  <c r="AO92" i="5"/>
  <c r="AO84" i="5"/>
  <c r="AO76" i="5"/>
  <c r="AO68" i="5"/>
  <c r="AO60" i="5"/>
  <c r="AO52" i="5"/>
  <c r="AO44" i="5"/>
  <c r="AO99" i="5"/>
  <c r="AO91" i="5"/>
  <c r="AO83" i="5"/>
  <c r="AO75" i="5"/>
  <c r="AO67" i="5"/>
  <c r="AO59" i="5"/>
  <c r="AO51" i="5"/>
  <c r="AO43" i="5"/>
  <c r="AO98" i="5"/>
  <c r="AO90" i="5"/>
  <c r="AO82" i="5"/>
  <c r="AO74" i="5"/>
  <c r="AO66" i="5"/>
  <c r="AO58" i="5"/>
  <c r="AO50" i="5"/>
  <c r="AO97" i="5"/>
  <c r="AO89" i="5"/>
  <c r="AO81" i="5"/>
  <c r="AO73" i="5"/>
  <c r="AO65" i="5"/>
  <c r="AO57" i="5"/>
  <c r="AO49" i="5"/>
  <c r="AO96" i="5"/>
  <c r="AO88" i="5"/>
  <c r="AO80" i="5"/>
  <c r="AO72" i="5"/>
  <c r="AO64" i="5"/>
  <c r="AO56" i="5"/>
  <c r="AO48" i="5"/>
  <c r="AO93" i="5"/>
  <c r="AO85" i="5"/>
  <c r="AO77" i="5"/>
  <c r="AO69" i="5"/>
  <c r="AO61" i="5"/>
  <c r="AO53" i="5"/>
  <c r="AO45" i="5"/>
  <c r="AO87" i="5"/>
  <c r="AO55" i="5"/>
  <c r="AO86" i="5"/>
  <c r="AO54" i="5"/>
  <c r="AO78" i="5"/>
  <c r="AO46" i="5"/>
  <c r="AO95" i="5"/>
  <c r="AO63" i="5"/>
  <c r="AO70" i="5"/>
  <c r="AO62" i="5"/>
  <c r="AO79" i="5"/>
  <c r="AO94" i="5"/>
  <c r="AO71" i="5"/>
  <c r="AO47" i="5"/>
  <c r="AD95" i="5"/>
  <c r="AD87" i="5"/>
  <c r="AD79" i="5"/>
  <c r="AD71" i="5"/>
  <c r="AD63" i="5"/>
  <c r="AD55" i="5"/>
  <c r="AD47" i="5"/>
  <c r="AD39" i="5"/>
  <c r="AD94" i="5"/>
  <c r="AD86" i="5"/>
  <c r="AD78" i="5"/>
  <c r="AD70" i="5"/>
  <c r="AD62" i="5"/>
  <c r="AD54" i="5"/>
  <c r="AD46" i="5"/>
  <c r="AD38" i="5"/>
  <c r="AD100" i="5"/>
  <c r="AD92" i="5"/>
  <c r="AD84" i="5"/>
  <c r="AD76" i="5"/>
  <c r="AD68" i="5"/>
  <c r="AD60" i="5"/>
  <c r="AD52" i="5"/>
  <c r="AD44" i="5"/>
  <c r="AD36" i="5"/>
  <c r="AD97" i="5"/>
  <c r="AD89" i="5"/>
  <c r="AD81" i="5"/>
  <c r="AD73" i="5"/>
  <c r="AD65" i="5"/>
  <c r="AD57" i="5"/>
  <c r="AD49" i="5"/>
  <c r="AD41" i="5"/>
  <c r="AD33" i="5"/>
  <c r="AD98" i="5"/>
  <c r="AD82" i="5"/>
  <c r="AD66" i="5"/>
  <c r="AD50" i="5"/>
  <c r="AD34" i="5"/>
  <c r="AD96" i="5"/>
  <c r="AD80" i="5"/>
  <c r="AD64" i="5"/>
  <c r="AD48" i="5"/>
  <c r="AD32" i="5"/>
  <c r="AD91" i="5"/>
  <c r="AD75" i="5"/>
  <c r="AD59" i="5"/>
  <c r="AD43" i="5"/>
  <c r="AD90" i="5"/>
  <c r="AD74" i="5"/>
  <c r="AD58" i="5"/>
  <c r="AD42" i="5"/>
  <c r="AD85" i="5"/>
  <c r="AD69" i="5"/>
  <c r="AD53" i="5"/>
  <c r="AD37" i="5"/>
  <c r="AD83" i="5"/>
  <c r="AD40" i="5"/>
  <c r="AD77" i="5"/>
  <c r="AD35" i="5"/>
  <c r="AD72" i="5"/>
  <c r="AD67" i="5"/>
  <c r="AD61" i="5"/>
  <c r="AD99" i="5"/>
  <c r="AD56" i="5"/>
  <c r="AD88" i="5"/>
  <c r="AD45" i="5"/>
  <c r="AD93" i="5"/>
  <c r="AD51" i="5"/>
  <c r="AB93" i="5"/>
  <c r="AB85" i="5"/>
  <c r="AB98" i="5"/>
  <c r="AB91" i="5"/>
  <c r="AB82" i="5"/>
  <c r="AB74" i="5"/>
  <c r="AB66" i="5"/>
  <c r="AB58" i="5"/>
  <c r="AB50" i="5"/>
  <c r="AB42" i="5"/>
  <c r="AB34" i="5"/>
  <c r="AB100" i="5"/>
  <c r="AB90" i="5"/>
  <c r="AB81" i="5"/>
  <c r="AB73" i="5"/>
  <c r="AB65" i="5"/>
  <c r="AB57" i="5"/>
  <c r="AB49" i="5"/>
  <c r="AB41" i="5"/>
  <c r="AB33" i="5"/>
  <c r="AB97" i="5"/>
  <c r="AB88" i="5"/>
  <c r="AB79" i="5"/>
  <c r="AB71" i="5"/>
  <c r="AB63" i="5"/>
  <c r="AB55" i="5"/>
  <c r="AB47" i="5"/>
  <c r="AB39" i="5"/>
  <c r="AB31" i="5"/>
  <c r="AB96" i="5"/>
  <c r="AB87" i="5"/>
  <c r="AB78" i="5"/>
  <c r="AB70" i="5"/>
  <c r="AB62" i="5"/>
  <c r="AB54" i="5"/>
  <c r="AB46" i="5"/>
  <c r="AB38" i="5"/>
  <c r="AB30" i="5"/>
  <c r="AB94" i="5"/>
  <c r="AB84" i="5"/>
  <c r="AB76" i="5"/>
  <c r="AB68" i="5"/>
  <c r="AB60" i="5"/>
  <c r="AB52" i="5"/>
  <c r="AB44" i="5"/>
  <c r="AB36" i="5"/>
  <c r="AB83" i="5"/>
  <c r="AB61" i="5"/>
  <c r="AB40" i="5"/>
  <c r="AB80" i="5"/>
  <c r="AB59" i="5"/>
  <c r="AB37" i="5"/>
  <c r="AB77" i="5"/>
  <c r="AB56" i="5"/>
  <c r="AB35" i="5"/>
  <c r="AB99" i="5"/>
  <c r="AB75" i="5"/>
  <c r="AB53" i="5"/>
  <c r="AB32" i="5"/>
  <c r="AB95" i="5"/>
  <c r="AB72" i="5"/>
  <c r="AB51" i="5"/>
  <c r="AB92" i="5"/>
  <c r="AB69" i="5"/>
  <c r="AB48" i="5"/>
  <c r="AB86" i="5"/>
  <c r="AB64" i="5"/>
  <c r="AB43" i="5"/>
  <c r="AB89" i="5"/>
  <c r="AB67" i="5"/>
  <c r="AB45" i="5"/>
  <c r="AC96" i="5"/>
  <c r="AC88" i="5"/>
  <c r="AC80" i="5"/>
  <c r="AC72" i="5"/>
  <c r="AC64" i="5"/>
  <c r="AC56" i="5"/>
  <c r="AC48" i="5"/>
  <c r="AC40" i="5"/>
  <c r="AC32" i="5"/>
  <c r="AC93" i="5"/>
  <c r="AC85" i="5"/>
  <c r="AC77" i="5"/>
  <c r="AC69" i="5"/>
  <c r="AC61" i="5"/>
  <c r="AC53" i="5"/>
  <c r="AC45" i="5"/>
  <c r="AC37" i="5"/>
  <c r="AC98" i="5"/>
  <c r="AC87" i="5"/>
  <c r="AC76" i="5"/>
  <c r="AC66" i="5"/>
  <c r="AC55" i="5"/>
  <c r="AC44" i="5"/>
  <c r="AC34" i="5"/>
  <c r="AC97" i="5"/>
  <c r="AC86" i="5"/>
  <c r="AC75" i="5"/>
  <c r="AC65" i="5"/>
  <c r="AC54" i="5"/>
  <c r="AC43" i="5"/>
  <c r="AC33" i="5"/>
  <c r="AC94" i="5"/>
  <c r="AC83" i="5"/>
  <c r="AC73" i="5"/>
  <c r="AC62" i="5"/>
  <c r="AC51" i="5"/>
  <c r="AC41" i="5"/>
  <c r="AC92" i="5"/>
  <c r="AC82" i="5"/>
  <c r="AC71" i="5"/>
  <c r="AC60" i="5"/>
  <c r="AC50" i="5"/>
  <c r="AC39" i="5"/>
  <c r="AC100" i="5"/>
  <c r="AC90" i="5"/>
  <c r="AC79" i="5"/>
  <c r="AC68" i="5"/>
  <c r="AC58" i="5"/>
  <c r="AC47" i="5"/>
  <c r="AC36" i="5"/>
  <c r="AC84" i="5"/>
  <c r="AC57" i="5"/>
  <c r="AC81" i="5"/>
  <c r="AC52" i="5"/>
  <c r="AC78" i="5"/>
  <c r="AC49" i="5"/>
  <c r="AC74" i="5"/>
  <c r="AC46" i="5"/>
  <c r="AC99" i="5"/>
  <c r="AC70" i="5"/>
  <c r="AC42" i="5"/>
  <c r="AC95" i="5"/>
  <c r="AC67" i="5"/>
  <c r="AC38" i="5"/>
  <c r="AC89" i="5"/>
  <c r="AC59" i="5"/>
  <c r="AC31" i="5"/>
  <c r="AC63" i="5"/>
  <c r="AC35" i="5"/>
  <c r="AC91" i="5"/>
  <c r="X96" i="5"/>
  <c r="X88" i="5"/>
  <c r="X80" i="5"/>
  <c r="X72" i="5"/>
  <c r="X95" i="5"/>
  <c r="X87" i="5"/>
  <c r="X79" i="5"/>
  <c r="X71" i="5"/>
  <c r="X63" i="5"/>
  <c r="X55" i="5"/>
  <c r="X47" i="5"/>
  <c r="X39" i="5"/>
  <c r="X31" i="5"/>
  <c r="X98" i="5"/>
  <c r="X90" i="5"/>
  <c r="X82" i="5"/>
  <c r="X74" i="5"/>
  <c r="X66" i="5"/>
  <c r="X58" i="5"/>
  <c r="X50" i="5"/>
  <c r="X42" i="5"/>
  <c r="X34" i="5"/>
  <c r="X94" i="5"/>
  <c r="X83" i="5"/>
  <c r="X69" i="5"/>
  <c r="X59" i="5"/>
  <c r="X48" i="5"/>
  <c r="X37" i="5"/>
  <c r="X27" i="5"/>
  <c r="X93" i="5"/>
  <c r="X81" i="5"/>
  <c r="X68" i="5"/>
  <c r="X57" i="5"/>
  <c r="X46" i="5"/>
  <c r="X36" i="5"/>
  <c r="X26" i="5"/>
  <c r="X92" i="5"/>
  <c r="X78" i="5"/>
  <c r="X67" i="5"/>
  <c r="X56" i="5"/>
  <c r="X45" i="5"/>
  <c r="X35" i="5"/>
  <c r="X91" i="5"/>
  <c r="X77" i="5"/>
  <c r="X65" i="5"/>
  <c r="X54" i="5"/>
  <c r="X44" i="5"/>
  <c r="X33" i="5"/>
  <c r="X89" i="5"/>
  <c r="X76" i="5"/>
  <c r="X64" i="5"/>
  <c r="X53" i="5"/>
  <c r="X43" i="5"/>
  <c r="X32" i="5"/>
  <c r="X100" i="5"/>
  <c r="X86" i="5"/>
  <c r="X75" i="5"/>
  <c r="X62" i="5"/>
  <c r="X52" i="5"/>
  <c r="X41" i="5"/>
  <c r="X30" i="5"/>
  <c r="X97" i="5"/>
  <c r="X84" i="5"/>
  <c r="X70" i="5"/>
  <c r="X60" i="5"/>
  <c r="X49" i="5"/>
  <c r="X38" i="5"/>
  <c r="X28" i="5"/>
  <c r="X99" i="5"/>
  <c r="X85" i="5"/>
  <c r="X73" i="5"/>
  <c r="X61" i="5"/>
  <c r="X40" i="5"/>
  <c r="X51" i="5"/>
  <c r="X29" i="5"/>
  <c r="S95" i="5"/>
  <c r="S87" i="5"/>
  <c r="S79" i="5"/>
  <c r="S71" i="5"/>
  <c r="S63" i="5"/>
  <c r="S55" i="5"/>
  <c r="S47" i="5"/>
  <c r="S39" i="5"/>
  <c r="S31" i="5"/>
  <c r="S23" i="5"/>
  <c r="S94" i="5"/>
  <c r="S86" i="5"/>
  <c r="S78" i="5"/>
  <c r="S70" i="5"/>
  <c r="S62" i="5"/>
  <c r="S54" i="5"/>
  <c r="S46" i="5"/>
  <c r="S38" i="5"/>
  <c r="S30" i="5"/>
  <c r="S22" i="5"/>
  <c r="S93" i="5"/>
  <c r="S85" i="5"/>
  <c r="S77" i="5"/>
  <c r="S69" i="5"/>
  <c r="S61" i="5"/>
  <c r="S53" i="5"/>
  <c r="S45" i="5"/>
  <c r="S37" i="5"/>
  <c r="S29" i="5"/>
  <c r="S21" i="5"/>
  <c r="S100" i="5"/>
  <c r="S92" i="5"/>
  <c r="S84" i="5"/>
  <c r="S76" i="5"/>
  <c r="S68" i="5"/>
  <c r="S60" i="5"/>
  <c r="S52" i="5"/>
  <c r="S44" i="5"/>
  <c r="S36" i="5"/>
  <c r="S28" i="5"/>
  <c r="S99" i="5"/>
  <c r="S91" i="5"/>
  <c r="S83" i="5"/>
  <c r="S75" i="5"/>
  <c r="S67" i="5"/>
  <c r="S59" i="5"/>
  <c r="S51" i="5"/>
  <c r="S43" i="5"/>
  <c r="S35" i="5"/>
  <c r="S27" i="5"/>
  <c r="S98" i="5"/>
  <c r="S96" i="5"/>
  <c r="S88" i="5"/>
  <c r="S80" i="5"/>
  <c r="S72" i="5"/>
  <c r="S64" i="5"/>
  <c r="S56" i="5"/>
  <c r="S48" i="5"/>
  <c r="S40" i="5"/>
  <c r="S32" i="5"/>
  <c r="S24" i="5"/>
  <c r="S90" i="5"/>
  <c r="S58" i="5"/>
  <c r="S26" i="5"/>
  <c r="S89" i="5"/>
  <c r="S57" i="5"/>
  <c r="S25" i="5"/>
  <c r="S66" i="5"/>
  <c r="S82" i="5"/>
  <c r="S50" i="5"/>
  <c r="S34" i="5"/>
  <c r="S81" i="5"/>
  <c r="S49" i="5"/>
  <c r="S74" i="5"/>
  <c r="S42" i="5"/>
  <c r="S73" i="5"/>
  <c r="S41" i="5"/>
  <c r="S97" i="5"/>
  <c r="S65" i="5"/>
  <c r="S33" i="5"/>
  <c r="AT100" i="5"/>
  <c r="AT92" i="5"/>
  <c r="AT84" i="5"/>
  <c r="AT76" i="5"/>
  <c r="AT68" i="5"/>
  <c r="AT60" i="5"/>
  <c r="AT52" i="5"/>
  <c r="AT99" i="5"/>
  <c r="AT91" i="5"/>
  <c r="AT83" i="5"/>
  <c r="AT75" i="5"/>
  <c r="AT67" i="5"/>
  <c r="AT59" i="5"/>
  <c r="AT51" i="5"/>
  <c r="AT98" i="5"/>
  <c r="AT90" i="5"/>
  <c r="AT82" i="5"/>
  <c r="AT74" i="5"/>
  <c r="AT66" i="5"/>
  <c r="AT58" i="5"/>
  <c r="AT50" i="5"/>
  <c r="AT97" i="5"/>
  <c r="AT89" i="5"/>
  <c r="AT81" i="5"/>
  <c r="AT73" i="5"/>
  <c r="AT65" i="5"/>
  <c r="AT57" i="5"/>
  <c r="AT49" i="5"/>
  <c r="AT95" i="5"/>
  <c r="AT87" i="5"/>
  <c r="AT79" i="5"/>
  <c r="AT71" i="5"/>
  <c r="AT63" i="5"/>
  <c r="AT55" i="5"/>
  <c r="AT93" i="5"/>
  <c r="AT85" i="5"/>
  <c r="AT77" i="5"/>
  <c r="AT69" i="5"/>
  <c r="AT61" i="5"/>
  <c r="AT53" i="5"/>
  <c r="AT96" i="5"/>
  <c r="AT64" i="5"/>
  <c r="AT94" i="5"/>
  <c r="AT62" i="5"/>
  <c r="AT88" i="5"/>
  <c r="AT56" i="5"/>
  <c r="AT86" i="5"/>
  <c r="AT54" i="5"/>
  <c r="AT80" i="5"/>
  <c r="AT48" i="5"/>
  <c r="AT70" i="5"/>
  <c r="AT72" i="5"/>
  <c r="AT78" i="5"/>
  <c r="Z95" i="5"/>
  <c r="Z87" i="5"/>
  <c r="Z79" i="5"/>
  <c r="Z71" i="5"/>
  <c r="Z63" i="5"/>
  <c r="Z55" i="5"/>
  <c r="Z47" i="5"/>
  <c r="Z39" i="5"/>
  <c r="Z31" i="5"/>
  <c r="Z94" i="5"/>
  <c r="Z86" i="5"/>
  <c r="Z78" i="5"/>
  <c r="Z70" i="5"/>
  <c r="Z62" i="5"/>
  <c r="Z54" i="5"/>
  <c r="Z46" i="5"/>
  <c r="Z38" i="5"/>
  <c r="Z30" i="5"/>
  <c r="Z100" i="5"/>
  <c r="Z92" i="5"/>
  <c r="Z84" i="5"/>
  <c r="Z76" i="5"/>
  <c r="Z68" i="5"/>
  <c r="Z60" i="5"/>
  <c r="Z52" i="5"/>
  <c r="Z97" i="5"/>
  <c r="Z89" i="5"/>
  <c r="Z81" i="5"/>
  <c r="Z73" i="5"/>
  <c r="Z65" i="5"/>
  <c r="Z57" i="5"/>
  <c r="Z49" i="5"/>
  <c r="Z41" i="5"/>
  <c r="Z33" i="5"/>
  <c r="Z96" i="5"/>
  <c r="Z80" i="5"/>
  <c r="Z64" i="5"/>
  <c r="Z48" i="5"/>
  <c r="Z35" i="5"/>
  <c r="Z93" i="5"/>
  <c r="Z77" i="5"/>
  <c r="Z61" i="5"/>
  <c r="Z45" i="5"/>
  <c r="Z34" i="5"/>
  <c r="Z91" i="5"/>
  <c r="Z75" i="5"/>
  <c r="Z59" i="5"/>
  <c r="Z44" i="5"/>
  <c r="Z32" i="5"/>
  <c r="Z90" i="5"/>
  <c r="Z74" i="5"/>
  <c r="Z58" i="5"/>
  <c r="Z43" i="5"/>
  <c r="Z29" i="5"/>
  <c r="Z88" i="5"/>
  <c r="Z72" i="5"/>
  <c r="Z56" i="5"/>
  <c r="Z42" i="5"/>
  <c r="Z28" i="5"/>
  <c r="Z85" i="5"/>
  <c r="Z69" i="5"/>
  <c r="Z53" i="5"/>
  <c r="Z40" i="5"/>
  <c r="Z98" i="5"/>
  <c r="Z82" i="5"/>
  <c r="Z66" i="5"/>
  <c r="Z50" i="5"/>
  <c r="Z36" i="5"/>
  <c r="Z37" i="5"/>
  <c r="Z99" i="5"/>
  <c r="Z67" i="5"/>
  <c r="Z83" i="5"/>
  <c r="Z51" i="5"/>
  <c r="AF98" i="5"/>
  <c r="AF90" i="5"/>
  <c r="AF82" i="5"/>
  <c r="AF74" i="5"/>
  <c r="AF66" i="5"/>
  <c r="AF58" i="5"/>
  <c r="AF50" i="5"/>
  <c r="AF42" i="5"/>
  <c r="AF34" i="5"/>
  <c r="AF97" i="5"/>
  <c r="AF89" i="5"/>
  <c r="AF81" i="5"/>
  <c r="AF73" i="5"/>
  <c r="AF65" i="5"/>
  <c r="AF57" i="5"/>
  <c r="AF49" i="5"/>
  <c r="AF41" i="5"/>
  <c r="AF95" i="5"/>
  <c r="AF87" i="5"/>
  <c r="AF79" i="5"/>
  <c r="AF71" i="5"/>
  <c r="AF63" i="5"/>
  <c r="AF55" i="5"/>
  <c r="AF47" i="5"/>
  <c r="AF39" i="5"/>
  <c r="AF100" i="5"/>
  <c r="AF92" i="5"/>
  <c r="AF84" i="5"/>
  <c r="AF76" i="5"/>
  <c r="AF68" i="5"/>
  <c r="AF60" i="5"/>
  <c r="AF52" i="5"/>
  <c r="AF44" i="5"/>
  <c r="AF36" i="5"/>
  <c r="AF93" i="5"/>
  <c r="AF77" i="5"/>
  <c r="AF61" i="5"/>
  <c r="AF45" i="5"/>
  <c r="AF91" i="5"/>
  <c r="AF75" i="5"/>
  <c r="AF59" i="5"/>
  <c r="AF43" i="5"/>
  <c r="AF86" i="5"/>
  <c r="AF70" i="5"/>
  <c r="AF54" i="5"/>
  <c r="AF38" i="5"/>
  <c r="AF85" i="5"/>
  <c r="AF69" i="5"/>
  <c r="AF53" i="5"/>
  <c r="AF37" i="5"/>
  <c r="AF96" i="5"/>
  <c r="AF80" i="5"/>
  <c r="AF64" i="5"/>
  <c r="AF48" i="5"/>
  <c r="AF94" i="5"/>
  <c r="AF51" i="5"/>
  <c r="AF88" i="5"/>
  <c r="AF46" i="5"/>
  <c r="AF83" i="5"/>
  <c r="AF40" i="5"/>
  <c r="AF78" i="5"/>
  <c r="AF35" i="5"/>
  <c r="AF72" i="5"/>
  <c r="AF67" i="5"/>
  <c r="AF99" i="5"/>
  <c r="AF56" i="5"/>
  <c r="AF62" i="5"/>
  <c r="U100" i="5"/>
  <c r="U92" i="5"/>
  <c r="U84" i="5"/>
  <c r="U76" i="5"/>
  <c r="U68" i="5"/>
  <c r="U60" i="5"/>
  <c r="U52" i="5"/>
  <c r="U44" i="5"/>
  <c r="U36" i="5"/>
  <c r="U28" i="5"/>
  <c r="U99" i="5"/>
  <c r="U91" i="5"/>
  <c r="U83" i="5"/>
  <c r="U75" i="5"/>
  <c r="U67" i="5"/>
  <c r="U59" i="5"/>
  <c r="U51" i="5"/>
  <c r="U43" i="5"/>
  <c r="U35" i="5"/>
  <c r="U27" i="5"/>
  <c r="U98" i="5"/>
  <c r="U90" i="5"/>
  <c r="U82" i="5"/>
  <c r="U74" i="5"/>
  <c r="U66" i="5"/>
  <c r="U58" i="5"/>
  <c r="U50" i="5"/>
  <c r="U42" i="5"/>
  <c r="U34" i="5"/>
  <c r="U26" i="5"/>
  <c r="U97" i="5"/>
  <c r="U89" i="5"/>
  <c r="U81" i="5"/>
  <c r="U73" i="5"/>
  <c r="U65" i="5"/>
  <c r="U57" i="5"/>
  <c r="U49" i="5"/>
  <c r="U41" i="5"/>
  <c r="U33" i="5"/>
  <c r="U25" i="5"/>
  <c r="U96" i="5"/>
  <c r="U88" i="5"/>
  <c r="U80" i="5"/>
  <c r="U72" i="5"/>
  <c r="U64" i="5"/>
  <c r="U56" i="5"/>
  <c r="U48" i="5"/>
  <c r="U40" i="5"/>
  <c r="U32" i="5"/>
  <c r="U24" i="5"/>
  <c r="U95" i="5"/>
  <c r="U87" i="5"/>
  <c r="U79" i="5"/>
  <c r="U71" i="5"/>
  <c r="U63" i="5"/>
  <c r="U55" i="5"/>
  <c r="U47" i="5"/>
  <c r="U39" i="5"/>
  <c r="U31" i="5"/>
  <c r="U23" i="5"/>
  <c r="U93" i="5"/>
  <c r="U85" i="5"/>
  <c r="U77" i="5"/>
  <c r="U69" i="5"/>
  <c r="U61" i="5"/>
  <c r="U53" i="5"/>
  <c r="U45" i="5"/>
  <c r="U37" i="5"/>
  <c r="U29" i="5"/>
  <c r="U94" i="5"/>
  <c r="U30" i="5"/>
  <c r="U86" i="5"/>
  <c r="U78" i="5"/>
  <c r="U70" i="5"/>
  <c r="U46" i="5"/>
  <c r="U62" i="5"/>
  <c r="U54" i="5"/>
  <c r="U38" i="5"/>
  <c r="M96" i="5"/>
  <c r="M88" i="5"/>
  <c r="M80" i="5"/>
  <c r="M72" i="5"/>
  <c r="M94" i="5"/>
  <c r="M86" i="5"/>
  <c r="M78" i="5"/>
  <c r="M97" i="5"/>
  <c r="M89" i="5"/>
  <c r="M81" i="5"/>
  <c r="M73" i="5"/>
  <c r="M98" i="5"/>
  <c r="M84" i="5"/>
  <c r="M71" i="5"/>
  <c r="M63" i="5"/>
  <c r="M55" i="5"/>
  <c r="M47" i="5"/>
  <c r="M39" i="5"/>
  <c r="M31" i="5"/>
  <c r="M23" i="5"/>
  <c r="M15" i="5"/>
  <c r="M57" i="5"/>
  <c r="M95" i="5"/>
  <c r="M83" i="5"/>
  <c r="M70" i="5"/>
  <c r="M62" i="5"/>
  <c r="M54" i="5"/>
  <c r="M46" i="5"/>
  <c r="M38" i="5"/>
  <c r="M30" i="5"/>
  <c r="M22" i="5"/>
  <c r="M87" i="5"/>
  <c r="M49" i="5"/>
  <c r="M93" i="5"/>
  <c r="M82" i="5"/>
  <c r="M69" i="5"/>
  <c r="M61" i="5"/>
  <c r="M53" i="5"/>
  <c r="M45" i="5"/>
  <c r="M37" i="5"/>
  <c r="M29" i="5"/>
  <c r="M21" i="5"/>
  <c r="M41" i="5"/>
  <c r="M92" i="5"/>
  <c r="M79" i="5"/>
  <c r="M68" i="5"/>
  <c r="M60" i="5"/>
  <c r="M52" i="5"/>
  <c r="M44" i="5"/>
  <c r="M36" i="5"/>
  <c r="M28" i="5"/>
  <c r="M20" i="5"/>
  <c r="M75" i="5"/>
  <c r="M25" i="5"/>
  <c r="M91" i="5"/>
  <c r="M77" i="5"/>
  <c r="M67" i="5"/>
  <c r="M59" i="5"/>
  <c r="M51" i="5"/>
  <c r="M43" i="5"/>
  <c r="M35" i="5"/>
  <c r="M27" i="5"/>
  <c r="M19" i="5"/>
  <c r="M100" i="5"/>
  <c r="M65" i="5"/>
  <c r="M33" i="5"/>
  <c r="M90" i="5"/>
  <c r="M76" i="5"/>
  <c r="M66" i="5"/>
  <c r="M58" i="5"/>
  <c r="M50" i="5"/>
  <c r="M42" i="5"/>
  <c r="M34" i="5"/>
  <c r="M26" i="5"/>
  <c r="M18" i="5"/>
  <c r="M99" i="5"/>
  <c r="M85" i="5"/>
  <c r="M74" i="5"/>
  <c r="M64" i="5"/>
  <c r="M56" i="5"/>
  <c r="M48" i="5"/>
  <c r="M40" i="5"/>
  <c r="M32" i="5"/>
  <c r="M24" i="5"/>
  <c r="M16" i="5"/>
  <c r="M17" i="5"/>
  <c r="AA96" i="5"/>
  <c r="AA88" i="5"/>
  <c r="AA80" i="5"/>
  <c r="AA72" i="5"/>
  <c r="AA64" i="5"/>
  <c r="AA56" i="5"/>
  <c r="AA48" i="5"/>
  <c r="AA40" i="5"/>
  <c r="AA32" i="5"/>
  <c r="AA95" i="5"/>
  <c r="AA87" i="5"/>
  <c r="AA79" i="5"/>
  <c r="AA71" i="5"/>
  <c r="AA63" i="5"/>
  <c r="AA55" i="5"/>
  <c r="AA47" i="5"/>
  <c r="AA39" i="5"/>
  <c r="AA31" i="5"/>
  <c r="AA93" i="5"/>
  <c r="AA85" i="5"/>
  <c r="AA77" i="5"/>
  <c r="AA69" i="5"/>
  <c r="AA61" i="5"/>
  <c r="AA53" i="5"/>
  <c r="AA45" i="5"/>
  <c r="AA37" i="5"/>
  <c r="AA29" i="5"/>
  <c r="AA100" i="5"/>
  <c r="AA92" i="5"/>
  <c r="AA84" i="5"/>
  <c r="AA76" i="5"/>
  <c r="AA68" i="5"/>
  <c r="AA60" i="5"/>
  <c r="AA52" i="5"/>
  <c r="AA44" i="5"/>
  <c r="AA36" i="5"/>
  <c r="AA98" i="5"/>
  <c r="AA90" i="5"/>
  <c r="AA82" i="5"/>
  <c r="AA74" i="5"/>
  <c r="AA66" i="5"/>
  <c r="AA58" i="5"/>
  <c r="AA50" i="5"/>
  <c r="AA42" i="5"/>
  <c r="AA34" i="5"/>
  <c r="AA99" i="5"/>
  <c r="AA78" i="5"/>
  <c r="AA57" i="5"/>
  <c r="AA35" i="5"/>
  <c r="AA97" i="5"/>
  <c r="AA75" i="5"/>
  <c r="AA54" i="5"/>
  <c r="AA33" i="5"/>
  <c r="AA94" i="5"/>
  <c r="AA73" i="5"/>
  <c r="AA51" i="5"/>
  <c r="AA30" i="5"/>
  <c r="AA91" i="5"/>
  <c r="AA70" i="5"/>
  <c r="AA49" i="5"/>
  <c r="AA89" i="5"/>
  <c r="AA67" i="5"/>
  <c r="AA46" i="5"/>
  <c r="AA86" i="5"/>
  <c r="AA65" i="5"/>
  <c r="AA43" i="5"/>
  <c r="AA81" i="5"/>
  <c r="AA59" i="5"/>
  <c r="AA38" i="5"/>
  <c r="AA83" i="5"/>
  <c r="AA62" i="5"/>
  <c r="AA41" i="5"/>
  <c r="W93" i="5"/>
  <c r="W85" i="5"/>
  <c r="W77" i="5"/>
  <c r="W69" i="5"/>
  <c r="W61" i="5"/>
  <c r="W53" i="5"/>
  <c r="W45" i="5"/>
  <c r="W37" i="5"/>
  <c r="W29" i="5"/>
  <c r="W100" i="5"/>
  <c r="W92" i="5"/>
  <c r="W84" i="5"/>
  <c r="W76" i="5"/>
  <c r="W68" i="5"/>
  <c r="W60" i="5"/>
  <c r="W52" i="5"/>
  <c r="W44" i="5"/>
  <c r="W36" i="5"/>
  <c r="W28" i="5"/>
  <c r="W99" i="5"/>
  <c r="W91" i="5"/>
  <c r="W83" i="5"/>
  <c r="W75" i="5"/>
  <c r="W67" i="5"/>
  <c r="W59" i="5"/>
  <c r="W51" i="5"/>
  <c r="W43" i="5"/>
  <c r="W35" i="5"/>
  <c r="W27" i="5"/>
  <c r="W98" i="5"/>
  <c r="W90" i="5"/>
  <c r="W82" i="5"/>
  <c r="W74" i="5"/>
  <c r="W66" i="5"/>
  <c r="W58" i="5"/>
  <c r="W50" i="5"/>
  <c r="W42" i="5"/>
  <c r="W34" i="5"/>
  <c r="W26" i="5"/>
  <c r="W97" i="5"/>
  <c r="W89" i="5"/>
  <c r="W81" i="5"/>
  <c r="W73" i="5"/>
  <c r="W65" i="5"/>
  <c r="W57" i="5"/>
  <c r="W49" i="5"/>
  <c r="W41" i="5"/>
  <c r="W33" i="5"/>
  <c r="W25" i="5"/>
  <c r="W96" i="5"/>
  <c r="W88" i="5"/>
  <c r="W80" i="5"/>
  <c r="W72" i="5"/>
  <c r="W64" i="5"/>
  <c r="W56" i="5"/>
  <c r="W48" i="5"/>
  <c r="W40" i="5"/>
  <c r="W32" i="5"/>
  <c r="W94" i="5"/>
  <c r="W86" i="5"/>
  <c r="W78" i="5"/>
  <c r="W70" i="5"/>
  <c r="W62" i="5"/>
  <c r="W54" i="5"/>
  <c r="W46" i="5"/>
  <c r="W38" i="5"/>
  <c r="W30" i="5"/>
  <c r="W47" i="5"/>
  <c r="W39" i="5"/>
  <c r="W95" i="5"/>
  <c r="W31" i="5"/>
  <c r="W87" i="5"/>
  <c r="W79" i="5"/>
  <c r="W63" i="5"/>
  <c r="W71" i="5"/>
  <c r="W55" i="5"/>
  <c r="AH97" i="5"/>
  <c r="AH89" i="5"/>
  <c r="AH81" i="5"/>
  <c r="AH73" i="5"/>
  <c r="AH65" i="5"/>
  <c r="AH57" i="5"/>
  <c r="AH49" i="5"/>
  <c r="AH41" i="5"/>
  <c r="AH96" i="5"/>
  <c r="AH88" i="5"/>
  <c r="AH80" i="5"/>
  <c r="AH72" i="5"/>
  <c r="AH64" i="5"/>
  <c r="AH56" i="5"/>
  <c r="AH48" i="5"/>
  <c r="AH40" i="5"/>
  <c r="AH94" i="5"/>
  <c r="AH86" i="5"/>
  <c r="AH78" i="5"/>
  <c r="AH70" i="5"/>
  <c r="AH62" i="5"/>
  <c r="AH54" i="5"/>
  <c r="AH46" i="5"/>
  <c r="AH38" i="5"/>
  <c r="AH99" i="5"/>
  <c r="AH91" i="5"/>
  <c r="AH83" i="5"/>
  <c r="AH75" i="5"/>
  <c r="AH67" i="5"/>
  <c r="AH59" i="5"/>
  <c r="AH51" i="5"/>
  <c r="AH43" i="5"/>
  <c r="AH90" i="5"/>
  <c r="AH74" i="5"/>
  <c r="AH58" i="5"/>
  <c r="AH42" i="5"/>
  <c r="AH87" i="5"/>
  <c r="AH71" i="5"/>
  <c r="AH55" i="5"/>
  <c r="AH39" i="5"/>
  <c r="AH100" i="5"/>
  <c r="AH84" i="5"/>
  <c r="AH68" i="5"/>
  <c r="AH52" i="5"/>
  <c r="AH36" i="5"/>
  <c r="AH98" i="5"/>
  <c r="AH82" i="5"/>
  <c r="AH66" i="5"/>
  <c r="AH50" i="5"/>
  <c r="AH93" i="5"/>
  <c r="AH77" i="5"/>
  <c r="AH61" i="5"/>
  <c r="AH45" i="5"/>
  <c r="AH63" i="5"/>
  <c r="AH60" i="5"/>
  <c r="AH95" i="5"/>
  <c r="AH53" i="5"/>
  <c r="AH92" i="5"/>
  <c r="AH47" i="5"/>
  <c r="AH85" i="5"/>
  <c r="AH44" i="5"/>
  <c r="AH79" i="5"/>
  <c r="AH37" i="5"/>
  <c r="AH69" i="5"/>
  <c r="AH76" i="5"/>
  <c r="J97" i="5"/>
  <c r="J89" i="5"/>
  <c r="J81" i="5"/>
  <c r="J73" i="5"/>
  <c r="J65" i="5"/>
  <c r="J57" i="5"/>
  <c r="J49" i="5"/>
  <c r="J41" i="5"/>
  <c r="J33" i="5"/>
  <c r="J25" i="5"/>
  <c r="J17" i="5"/>
  <c r="J96" i="5"/>
  <c r="J88" i="5"/>
  <c r="J80" i="5"/>
  <c r="J72" i="5"/>
  <c r="J64" i="5"/>
  <c r="J56" i="5"/>
  <c r="J48" i="5"/>
  <c r="J40" i="5"/>
  <c r="J32" i="5"/>
  <c r="J24" i="5"/>
  <c r="J16" i="5"/>
  <c r="J95" i="5"/>
  <c r="J87" i="5"/>
  <c r="J79" i="5"/>
  <c r="J71" i="5"/>
  <c r="J63" i="5"/>
  <c r="J55" i="5"/>
  <c r="J47" i="5"/>
  <c r="J39" i="5"/>
  <c r="J31" i="5"/>
  <c r="J23" i="5"/>
  <c r="J15" i="5"/>
  <c r="J94" i="5"/>
  <c r="J86" i="5"/>
  <c r="J78" i="5"/>
  <c r="J70" i="5"/>
  <c r="J62" i="5"/>
  <c r="J54" i="5"/>
  <c r="J46" i="5"/>
  <c r="J38" i="5"/>
  <c r="J30" i="5"/>
  <c r="J22" i="5"/>
  <c r="J14" i="5"/>
  <c r="J93" i="5"/>
  <c r="J85" i="5"/>
  <c r="J77" i="5"/>
  <c r="J69" i="5"/>
  <c r="J61" i="5"/>
  <c r="J53" i="5"/>
  <c r="J45" i="5"/>
  <c r="J37" i="5"/>
  <c r="J29" i="5"/>
  <c r="J21" i="5"/>
  <c r="J13" i="5"/>
  <c r="J100" i="5"/>
  <c r="J92" i="5"/>
  <c r="J84" i="5"/>
  <c r="J76" i="5"/>
  <c r="J68" i="5"/>
  <c r="J60" i="5"/>
  <c r="J52" i="5"/>
  <c r="J44" i="5"/>
  <c r="J36" i="5"/>
  <c r="J28" i="5"/>
  <c r="J20" i="5"/>
  <c r="J12" i="5"/>
  <c r="J98" i="5"/>
  <c r="J90" i="5"/>
  <c r="J82" i="5"/>
  <c r="J74" i="5"/>
  <c r="J66" i="5"/>
  <c r="J58" i="5"/>
  <c r="J50" i="5"/>
  <c r="J42" i="5"/>
  <c r="J34" i="5"/>
  <c r="J26" i="5"/>
  <c r="J18" i="5"/>
  <c r="J99" i="5"/>
  <c r="J35" i="5"/>
  <c r="J51" i="5"/>
  <c r="J91" i="5"/>
  <c r="J27" i="5"/>
  <c r="J83" i="5"/>
  <c r="J19" i="5"/>
  <c r="J75" i="5"/>
  <c r="J67" i="5"/>
  <c r="J59" i="5"/>
  <c r="J43" i="5"/>
  <c r="Y95" i="5"/>
  <c r="Y87" i="5"/>
  <c r="Y79" i="5"/>
  <c r="Y71" i="5"/>
  <c r="Y63" i="5"/>
  <c r="Y55" i="5"/>
  <c r="Y47" i="5"/>
  <c r="Y39" i="5"/>
  <c r="Y31" i="5"/>
  <c r="Y94" i="5"/>
  <c r="Y86" i="5"/>
  <c r="Y78" i="5"/>
  <c r="Y70" i="5"/>
  <c r="Y62" i="5"/>
  <c r="Y54" i="5"/>
  <c r="Y46" i="5"/>
  <c r="Y38" i="5"/>
  <c r="Y30" i="5"/>
  <c r="Y97" i="5"/>
  <c r="Y89" i="5"/>
  <c r="Y81" i="5"/>
  <c r="Y73" i="5"/>
  <c r="Y65" i="5"/>
  <c r="Y57" i="5"/>
  <c r="Y49" i="5"/>
  <c r="Y41" i="5"/>
  <c r="Y33" i="5"/>
  <c r="Y90" i="5"/>
  <c r="Y76" i="5"/>
  <c r="Y64" i="5"/>
  <c r="Y51" i="5"/>
  <c r="Y37" i="5"/>
  <c r="Y100" i="5"/>
  <c r="Y88" i="5"/>
  <c r="Y75" i="5"/>
  <c r="Y61" i="5"/>
  <c r="Y50" i="5"/>
  <c r="Y36" i="5"/>
  <c r="Y99" i="5"/>
  <c r="Y85" i="5"/>
  <c r="Y74" i="5"/>
  <c r="Y60" i="5"/>
  <c r="Y48" i="5"/>
  <c r="Y35" i="5"/>
  <c r="Y98" i="5"/>
  <c r="Y84" i="5"/>
  <c r="Y72" i="5"/>
  <c r="Y59" i="5"/>
  <c r="Y45" i="5"/>
  <c r="Y34" i="5"/>
  <c r="Y96" i="5"/>
  <c r="Y83" i="5"/>
  <c r="Y69" i="5"/>
  <c r="Y58" i="5"/>
  <c r="Y44" i="5"/>
  <c r="Y32" i="5"/>
  <c r="Y93" i="5"/>
  <c r="Y82" i="5"/>
  <c r="Y68" i="5"/>
  <c r="Y56" i="5"/>
  <c r="Y43" i="5"/>
  <c r="Y29" i="5"/>
  <c r="Y91" i="5"/>
  <c r="Y77" i="5"/>
  <c r="Y66" i="5"/>
  <c r="Y52" i="5"/>
  <c r="Y40" i="5"/>
  <c r="Y27" i="5"/>
  <c r="Y92" i="5"/>
  <c r="Y80" i="5"/>
  <c r="Y67" i="5"/>
  <c r="Y42" i="5"/>
  <c r="Y53" i="5"/>
  <c r="Y28" i="5"/>
  <c r="I97" i="5"/>
  <c r="I89" i="5"/>
  <c r="I81" i="5"/>
  <c r="I73" i="5"/>
  <c r="I65" i="5"/>
  <c r="I57" i="5"/>
  <c r="I49" i="5"/>
  <c r="I41" i="5"/>
  <c r="I33" i="5"/>
  <c r="I25" i="5"/>
  <c r="I17" i="5"/>
  <c r="I96" i="5"/>
  <c r="I88" i="5"/>
  <c r="I80" i="5"/>
  <c r="I72" i="5"/>
  <c r="I64" i="5"/>
  <c r="I56" i="5"/>
  <c r="I48" i="5"/>
  <c r="I40" i="5"/>
  <c r="I32" i="5"/>
  <c r="I24" i="5"/>
  <c r="I16" i="5"/>
  <c r="I95" i="5"/>
  <c r="I87" i="5"/>
  <c r="I79" i="5"/>
  <c r="I71" i="5"/>
  <c r="I63" i="5"/>
  <c r="I55" i="5"/>
  <c r="I47" i="5"/>
  <c r="I39" i="5"/>
  <c r="I31" i="5"/>
  <c r="I23" i="5"/>
  <c r="I15" i="5"/>
  <c r="I94" i="5"/>
  <c r="I86" i="5"/>
  <c r="I78" i="5"/>
  <c r="I70" i="5"/>
  <c r="I62" i="5"/>
  <c r="I54" i="5"/>
  <c r="I46" i="5"/>
  <c r="I38" i="5"/>
  <c r="I30" i="5"/>
  <c r="I22" i="5"/>
  <c r="I14" i="5"/>
  <c r="I93" i="5"/>
  <c r="I85" i="5"/>
  <c r="I77" i="5"/>
  <c r="I69" i="5"/>
  <c r="I61" i="5"/>
  <c r="I53" i="5"/>
  <c r="I45" i="5"/>
  <c r="I37" i="5"/>
  <c r="I29" i="5"/>
  <c r="I21" i="5"/>
  <c r="I13" i="5"/>
  <c r="I100" i="5"/>
  <c r="I92" i="5"/>
  <c r="I84" i="5"/>
  <c r="I76" i="5"/>
  <c r="I68" i="5"/>
  <c r="I60" i="5"/>
  <c r="I52" i="5"/>
  <c r="I44" i="5"/>
  <c r="I36" i="5"/>
  <c r="I28" i="5"/>
  <c r="I20" i="5"/>
  <c r="I12" i="5"/>
  <c r="I98" i="5"/>
  <c r="I90" i="5"/>
  <c r="I82" i="5"/>
  <c r="I74" i="5"/>
  <c r="I66" i="5"/>
  <c r="I58" i="5"/>
  <c r="I50" i="5"/>
  <c r="I42" i="5"/>
  <c r="I34" i="5"/>
  <c r="I26" i="5"/>
  <c r="I18" i="5"/>
  <c r="I75" i="5"/>
  <c r="I11" i="5"/>
  <c r="I67" i="5"/>
  <c r="I27" i="5"/>
  <c r="I59" i="5"/>
  <c r="I51" i="5"/>
  <c r="I43" i="5"/>
  <c r="I99" i="5"/>
  <c r="I35" i="5"/>
  <c r="I91" i="5"/>
  <c r="I83" i="5"/>
  <c r="I19" i="5"/>
  <c r="BV93" i="5"/>
  <c r="BV85" i="5"/>
  <c r="BV77" i="5"/>
  <c r="BV100" i="5"/>
  <c r="BV92" i="5"/>
  <c r="BV84" i="5"/>
  <c r="BV76" i="5"/>
  <c r="BV99" i="5"/>
  <c r="BV91" i="5"/>
  <c r="BV83" i="5"/>
  <c r="BV98" i="5"/>
  <c r="BV90" i="5"/>
  <c r="BV82" i="5"/>
  <c r="BV97" i="5"/>
  <c r="BV89" i="5"/>
  <c r="BV81" i="5"/>
  <c r="BV96" i="5"/>
  <c r="BV88" i="5"/>
  <c r="BV80" i="5"/>
  <c r="BV94" i="5"/>
  <c r="BV86" i="5"/>
  <c r="BV78" i="5"/>
  <c r="BV87" i="5"/>
  <c r="BV79" i="5"/>
  <c r="BV95" i="5"/>
  <c r="V96" i="5"/>
  <c r="V88" i="5"/>
  <c r="V80" i="5"/>
  <c r="V72" i="5"/>
  <c r="V64" i="5"/>
  <c r="V56" i="5"/>
  <c r="V48" i="5"/>
  <c r="V40" i="5"/>
  <c r="V32" i="5"/>
  <c r="V24" i="5"/>
  <c r="V95" i="5"/>
  <c r="V87" i="5"/>
  <c r="V79" i="5"/>
  <c r="V71" i="5"/>
  <c r="V63" i="5"/>
  <c r="V55" i="5"/>
  <c r="V47" i="5"/>
  <c r="V39" i="5"/>
  <c r="V31" i="5"/>
  <c r="V94" i="5"/>
  <c r="V86" i="5"/>
  <c r="V78" i="5"/>
  <c r="V70" i="5"/>
  <c r="V62" i="5"/>
  <c r="V54" i="5"/>
  <c r="V46" i="5"/>
  <c r="V38" i="5"/>
  <c r="V30" i="5"/>
  <c r="V93" i="5"/>
  <c r="V85" i="5"/>
  <c r="V77" i="5"/>
  <c r="V69" i="5"/>
  <c r="V61" i="5"/>
  <c r="V53" i="5"/>
  <c r="V45" i="5"/>
  <c r="V37" i="5"/>
  <c r="V29" i="5"/>
  <c r="V100" i="5"/>
  <c r="V92" i="5"/>
  <c r="V84" i="5"/>
  <c r="V76" i="5"/>
  <c r="V68" i="5"/>
  <c r="V60" i="5"/>
  <c r="V52" i="5"/>
  <c r="V44" i="5"/>
  <c r="V36" i="5"/>
  <c r="V28" i="5"/>
  <c r="V99" i="5"/>
  <c r="V91" i="5"/>
  <c r="V83" i="5"/>
  <c r="V75" i="5"/>
  <c r="V67" i="5"/>
  <c r="V59" i="5"/>
  <c r="V51" i="5"/>
  <c r="V43" i="5"/>
  <c r="V35" i="5"/>
  <c r="V27" i="5"/>
  <c r="V97" i="5"/>
  <c r="V89" i="5"/>
  <c r="V81" i="5"/>
  <c r="V73" i="5"/>
  <c r="V65" i="5"/>
  <c r="V57" i="5"/>
  <c r="V49" i="5"/>
  <c r="V41" i="5"/>
  <c r="V33" i="5"/>
  <c r="V25" i="5"/>
  <c r="V66" i="5"/>
  <c r="V58" i="5"/>
  <c r="V82" i="5"/>
  <c r="V50" i="5"/>
  <c r="V42" i="5"/>
  <c r="V98" i="5"/>
  <c r="V34" i="5"/>
  <c r="V90" i="5"/>
  <c r="V26" i="5"/>
  <c r="V74" i="5"/>
  <c r="BS99" i="5"/>
  <c r="BS91" i="5"/>
  <c r="BS83" i="5"/>
  <c r="BS75" i="5"/>
  <c r="BS98" i="5"/>
  <c r="BS90" i="5"/>
  <c r="BS82" i="5"/>
  <c r="BS74" i="5"/>
  <c r="BS97" i="5"/>
  <c r="BS89" i="5"/>
  <c r="BS81" i="5"/>
  <c r="BS73" i="5"/>
  <c r="BS96" i="5"/>
  <c r="BS88" i="5"/>
  <c r="BS80" i="5"/>
  <c r="BS95" i="5"/>
  <c r="BS87" i="5"/>
  <c r="BS79" i="5"/>
  <c r="BS94" i="5"/>
  <c r="BS86" i="5"/>
  <c r="BS78" i="5"/>
  <c r="BS100" i="5"/>
  <c r="BS92" i="5"/>
  <c r="BS84" i="5"/>
  <c r="BS76" i="5"/>
  <c r="BS93" i="5"/>
  <c r="BS85" i="5"/>
  <c r="BS77" i="5"/>
  <c r="BP95" i="5"/>
  <c r="BP87" i="5"/>
  <c r="BP79" i="5"/>
  <c r="BP71" i="5"/>
  <c r="BP94" i="5"/>
  <c r="BP86" i="5"/>
  <c r="BP78" i="5"/>
  <c r="BP70" i="5"/>
  <c r="BP93" i="5"/>
  <c r="BP85" i="5"/>
  <c r="BP77" i="5"/>
  <c r="BP99" i="5"/>
  <c r="BP91" i="5"/>
  <c r="BP83" i="5"/>
  <c r="BP75" i="5"/>
  <c r="BP96" i="5"/>
  <c r="BP88" i="5"/>
  <c r="BP80" i="5"/>
  <c r="BP72" i="5"/>
  <c r="BP84" i="5"/>
  <c r="BP82" i="5"/>
  <c r="BP100" i="5"/>
  <c r="BP81" i="5"/>
  <c r="BP98" i="5"/>
  <c r="BP76" i="5"/>
  <c r="BP97" i="5"/>
  <c r="BP74" i="5"/>
  <c r="BP92" i="5"/>
  <c r="BP73" i="5"/>
  <c r="BP89" i="5"/>
  <c r="BP90" i="5"/>
  <c r="BA96" i="5"/>
  <c r="BA88" i="5"/>
  <c r="BA80" i="5"/>
  <c r="BA72" i="5"/>
  <c r="BA64" i="5"/>
  <c r="BA56" i="5"/>
  <c r="BA94" i="5"/>
  <c r="BA86" i="5"/>
  <c r="BA78" i="5"/>
  <c r="BA100" i="5"/>
  <c r="BA92" i="5"/>
  <c r="BA84" i="5"/>
  <c r="BA76" i="5"/>
  <c r="BA68" i="5"/>
  <c r="BA60" i="5"/>
  <c r="BA97" i="5"/>
  <c r="BA89" i="5"/>
  <c r="BA81" i="5"/>
  <c r="BA73" i="5"/>
  <c r="BA65" i="5"/>
  <c r="BA57" i="5"/>
  <c r="BA91" i="5"/>
  <c r="BA75" i="5"/>
  <c r="BA62" i="5"/>
  <c r="BA90" i="5"/>
  <c r="BA74" i="5"/>
  <c r="BA61" i="5"/>
  <c r="BA87" i="5"/>
  <c r="BA71" i="5"/>
  <c r="BA59" i="5"/>
  <c r="BA85" i="5"/>
  <c r="BA70" i="5"/>
  <c r="BA58" i="5"/>
  <c r="BA99" i="5"/>
  <c r="BA83" i="5"/>
  <c r="BA69" i="5"/>
  <c r="BA55" i="5"/>
  <c r="BA98" i="5"/>
  <c r="BA82" i="5"/>
  <c r="BA67" i="5"/>
  <c r="BA93" i="5"/>
  <c r="BA77" i="5"/>
  <c r="BA63" i="5"/>
  <c r="BA66" i="5"/>
  <c r="BA79" i="5"/>
  <c r="BA95" i="5"/>
  <c r="BC97" i="5"/>
  <c r="BC89" i="5"/>
  <c r="BC81" i="5"/>
  <c r="BC73" i="5"/>
  <c r="BC65" i="5"/>
  <c r="BC57" i="5"/>
  <c r="BC95" i="5"/>
  <c r="BC87" i="5"/>
  <c r="BC79" i="5"/>
  <c r="BC71" i="5"/>
  <c r="BC63" i="5"/>
  <c r="BC93" i="5"/>
  <c r="BC85" i="5"/>
  <c r="BC77" i="5"/>
  <c r="BC69" i="5"/>
  <c r="BC61" i="5"/>
  <c r="BC100" i="5"/>
  <c r="BC92" i="5"/>
  <c r="BC84" i="5"/>
  <c r="BC76" i="5"/>
  <c r="BC68" i="5"/>
  <c r="BC60" i="5"/>
  <c r="BC98" i="5"/>
  <c r="BC90" i="5"/>
  <c r="BC82" i="5"/>
  <c r="BC74" i="5"/>
  <c r="BC66" i="5"/>
  <c r="BC58" i="5"/>
  <c r="BC88" i="5"/>
  <c r="BC67" i="5"/>
  <c r="BC86" i="5"/>
  <c r="BC64" i="5"/>
  <c r="BC83" i="5"/>
  <c r="BC62" i="5"/>
  <c r="BC80" i="5"/>
  <c r="BC59" i="5"/>
  <c r="BC99" i="5"/>
  <c r="BC78" i="5"/>
  <c r="BC96" i="5"/>
  <c r="BC75" i="5"/>
  <c r="BC91" i="5"/>
  <c r="BC70" i="5"/>
  <c r="BC72" i="5"/>
  <c r="BC94" i="5"/>
  <c r="L100" i="5"/>
  <c r="L92" i="5"/>
  <c r="L84" i="5"/>
  <c r="L76" i="5"/>
  <c r="L68" i="5"/>
  <c r="L60" i="5"/>
  <c r="L52" i="5"/>
  <c r="L44" i="5"/>
  <c r="L36" i="5"/>
  <c r="L28" i="5"/>
  <c r="L20" i="5"/>
  <c r="L94" i="5"/>
  <c r="L46" i="5"/>
  <c r="L99" i="5"/>
  <c r="L91" i="5"/>
  <c r="L83" i="5"/>
  <c r="L75" i="5"/>
  <c r="L67" i="5"/>
  <c r="L59" i="5"/>
  <c r="L51" i="5"/>
  <c r="L43" i="5"/>
  <c r="L35" i="5"/>
  <c r="L27" i="5"/>
  <c r="L19" i="5"/>
  <c r="L22" i="5"/>
  <c r="L98" i="5"/>
  <c r="L90" i="5"/>
  <c r="L82" i="5"/>
  <c r="L74" i="5"/>
  <c r="L66" i="5"/>
  <c r="L58" i="5"/>
  <c r="L50" i="5"/>
  <c r="L42" i="5"/>
  <c r="L34" i="5"/>
  <c r="L26" i="5"/>
  <c r="L18" i="5"/>
  <c r="L70" i="5"/>
  <c r="L97" i="5"/>
  <c r="L89" i="5"/>
  <c r="L81" i="5"/>
  <c r="L73" i="5"/>
  <c r="L65" i="5"/>
  <c r="L57" i="5"/>
  <c r="L49" i="5"/>
  <c r="L41" i="5"/>
  <c r="L33" i="5"/>
  <c r="L25" i="5"/>
  <c r="L17" i="5"/>
  <c r="L78" i="5"/>
  <c r="L30" i="5"/>
  <c r="L96" i="5"/>
  <c r="L88" i="5"/>
  <c r="L80" i="5"/>
  <c r="L72" i="5"/>
  <c r="L64" i="5"/>
  <c r="L56" i="5"/>
  <c r="L48" i="5"/>
  <c r="L40" i="5"/>
  <c r="L32" i="5"/>
  <c r="L24" i="5"/>
  <c r="L16" i="5"/>
  <c r="L86" i="5"/>
  <c r="L62" i="5"/>
  <c r="L14" i="5"/>
  <c r="L95" i="5"/>
  <c r="L87" i="5"/>
  <c r="L79" i="5"/>
  <c r="L71" i="5"/>
  <c r="L63" i="5"/>
  <c r="L55" i="5"/>
  <c r="L47" i="5"/>
  <c r="L39" i="5"/>
  <c r="L31" i="5"/>
  <c r="L23" i="5"/>
  <c r="L15" i="5"/>
  <c r="L93" i="5"/>
  <c r="L85" i="5"/>
  <c r="L77" i="5"/>
  <c r="L69" i="5"/>
  <c r="L61" i="5"/>
  <c r="L53" i="5"/>
  <c r="L45" i="5"/>
  <c r="L37" i="5"/>
  <c r="L29" i="5"/>
  <c r="L21" i="5"/>
  <c r="L54" i="5"/>
  <c r="L38" i="5"/>
  <c r="BD95" i="5"/>
  <c r="BD87" i="5"/>
  <c r="BD79" i="5"/>
  <c r="BD71" i="5"/>
  <c r="BD63" i="5"/>
  <c r="BD93" i="5"/>
  <c r="BD85" i="5"/>
  <c r="BD77" i="5"/>
  <c r="BD69" i="5"/>
  <c r="BD61" i="5"/>
  <c r="BD99" i="5"/>
  <c r="BD91" i="5"/>
  <c r="BD83" i="5"/>
  <c r="BD75" i="5"/>
  <c r="BD67" i="5"/>
  <c r="BD59" i="5"/>
  <c r="BD98" i="5"/>
  <c r="BD90" i="5"/>
  <c r="BD82" i="5"/>
  <c r="BD74" i="5"/>
  <c r="BD66" i="5"/>
  <c r="BD58" i="5"/>
  <c r="BD96" i="5"/>
  <c r="BD88" i="5"/>
  <c r="BD80" i="5"/>
  <c r="BD72" i="5"/>
  <c r="BD64" i="5"/>
  <c r="BD100" i="5"/>
  <c r="BD78" i="5"/>
  <c r="BD97" i="5"/>
  <c r="BD76" i="5"/>
  <c r="BD94" i="5"/>
  <c r="BD73" i="5"/>
  <c r="BD92" i="5"/>
  <c r="BD70" i="5"/>
  <c r="BD89" i="5"/>
  <c r="BD68" i="5"/>
  <c r="BD86" i="5"/>
  <c r="BD65" i="5"/>
  <c r="BD81" i="5"/>
  <c r="BD60" i="5"/>
  <c r="BD84" i="5"/>
  <c r="BD62" i="5"/>
  <c r="T97" i="5"/>
  <c r="T89" i="5"/>
  <c r="T81" i="5"/>
  <c r="T73" i="5"/>
  <c r="T65" i="5"/>
  <c r="T57" i="5"/>
  <c r="T49" i="5"/>
  <c r="T41" i="5"/>
  <c r="T33" i="5"/>
  <c r="T25" i="5"/>
  <c r="T96" i="5"/>
  <c r="T88" i="5"/>
  <c r="T80" i="5"/>
  <c r="T72" i="5"/>
  <c r="T64" i="5"/>
  <c r="T56" i="5"/>
  <c r="T48" i="5"/>
  <c r="T40" i="5"/>
  <c r="T32" i="5"/>
  <c r="T24" i="5"/>
  <c r="T95" i="5"/>
  <c r="T87" i="5"/>
  <c r="T79" i="5"/>
  <c r="T71" i="5"/>
  <c r="T63" i="5"/>
  <c r="T55" i="5"/>
  <c r="T47" i="5"/>
  <c r="T39" i="5"/>
  <c r="T31" i="5"/>
  <c r="T23" i="5"/>
  <c r="T94" i="5"/>
  <c r="T86" i="5"/>
  <c r="T78" i="5"/>
  <c r="T70" i="5"/>
  <c r="T62" i="5"/>
  <c r="T54" i="5"/>
  <c r="T46" i="5"/>
  <c r="T38" i="5"/>
  <c r="T30" i="5"/>
  <c r="T22" i="5"/>
  <c r="T93" i="5"/>
  <c r="T85" i="5"/>
  <c r="T77" i="5"/>
  <c r="T69" i="5"/>
  <c r="T61" i="5"/>
  <c r="T53" i="5"/>
  <c r="T45" i="5"/>
  <c r="T37" i="5"/>
  <c r="T29" i="5"/>
  <c r="T100" i="5"/>
  <c r="T92" i="5"/>
  <c r="T84" i="5"/>
  <c r="T76" i="5"/>
  <c r="T68" i="5"/>
  <c r="T60" i="5"/>
  <c r="T52" i="5"/>
  <c r="T44" i="5"/>
  <c r="T36" i="5"/>
  <c r="T28" i="5"/>
  <c r="T98" i="5"/>
  <c r="T90" i="5"/>
  <c r="T82" i="5"/>
  <c r="T74" i="5"/>
  <c r="T66" i="5"/>
  <c r="T58" i="5"/>
  <c r="T50" i="5"/>
  <c r="T42" i="5"/>
  <c r="T34" i="5"/>
  <c r="T26" i="5"/>
  <c r="T59" i="5"/>
  <c r="T75" i="5"/>
  <c r="T51" i="5"/>
  <c r="T43" i="5"/>
  <c r="T99" i="5"/>
  <c r="T35" i="5"/>
  <c r="T91" i="5"/>
  <c r="T27" i="5"/>
  <c r="T83" i="5"/>
  <c r="T67" i="5"/>
  <c r="AU97" i="5"/>
  <c r="AU89" i="5"/>
  <c r="AU81" i="5"/>
  <c r="AU73" i="5"/>
  <c r="AU65" i="5"/>
  <c r="AU57" i="5"/>
  <c r="AU49" i="5"/>
  <c r="AU96" i="5"/>
  <c r="AU88" i="5"/>
  <c r="AU80" i="5"/>
  <c r="AU72" i="5"/>
  <c r="AU64" i="5"/>
  <c r="AU56" i="5"/>
  <c r="AU95" i="5"/>
  <c r="AU87" i="5"/>
  <c r="AU79" i="5"/>
  <c r="AU71" i="5"/>
  <c r="AU63" i="5"/>
  <c r="AU55" i="5"/>
  <c r="AU94" i="5"/>
  <c r="AU86" i="5"/>
  <c r="AU78" i="5"/>
  <c r="AU70" i="5"/>
  <c r="AU62" i="5"/>
  <c r="AU54" i="5"/>
  <c r="AU100" i="5"/>
  <c r="AU92" i="5"/>
  <c r="AU84" i="5"/>
  <c r="AU76" i="5"/>
  <c r="AU68" i="5"/>
  <c r="AU60" i="5"/>
  <c r="AU52" i="5"/>
  <c r="AU98" i="5"/>
  <c r="AU90" i="5"/>
  <c r="AU82" i="5"/>
  <c r="AU74" i="5"/>
  <c r="AU66" i="5"/>
  <c r="AU58" i="5"/>
  <c r="AU50" i="5"/>
  <c r="AU99" i="5"/>
  <c r="AU67" i="5"/>
  <c r="AU93" i="5"/>
  <c r="AU61" i="5"/>
  <c r="AU91" i="5"/>
  <c r="AU59" i="5"/>
  <c r="AU85" i="5"/>
  <c r="AU53" i="5"/>
  <c r="AU83" i="5"/>
  <c r="AU51" i="5"/>
  <c r="AU69" i="5"/>
  <c r="AU77" i="5"/>
  <c r="AU75" i="5"/>
  <c r="BQ98" i="5"/>
  <c r="BQ90" i="5"/>
  <c r="BQ82" i="5"/>
  <c r="BQ74" i="5"/>
  <c r="BQ97" i="5"/>
  <c r="BQ89" i="5"/>
  <c r="BQ81" i="5"/>
  <c r="BQ73" i="5"/>
  <c r="BQ96" i="5"/>
  <c r="BQ88" i="5"/>
  <c r="BQ80" i="5"/>
  <c r="BQ72" i="5"/>
  <c r="BQ95" i="5"/>
  <c r="BQ87" i="5"/>
  <c r="BQ79" i="5"/>
  <c r="BQ71" i="5"/>
  <c r="BQ94" i="5"/>
  <c r="BQ86" i="5"/>
  <c r="BQ78" i="5"/>
  <c r="BQ93" i="5"/>
  <c r="BQ85" i="5"/>
  <c r="BQ77" i="5"/>
  <c r="BQ99" i="5"/>
  <c r="BQ91" i="5"/>
  <c r="BQ83" i="5"/>
  <c r="BQ75" i="5"/>
  <c r="BQ100" i="5"/>
  <c r="BQ92" i="5"/>
  <c r="BQ76" i="5"/>
  <c r="BQ84" i="5"/>
  <c r="K98" i="5"/>
  <c r="K90" i="5"/>
  <c r="K82" i="5"/>
  <c r="K74" i="5"/>
  <c r="K66" i="5"/>
  <c r="K58" i="5"/>
  <c r="K50" i="5"/>
  <c r="K42" i="5"/>
  <c r="K34" i="5"/>
  <c r="K26" i="5"/>
  <c r="K18" i="5"/>
  <c r="K84" i="5"/>
  <c r="K97" i="5"/>
  <c r="K89" i="5"/>
  <c r="K81" i="5"/>
  <c r="K73" i="5"/>
  <c r="K65" i="5"/>
  <c r="K57" i="5"/>
  <c r="K49" i="5"/>
  <c r="K41" i="5"/>
  <c r="K33" i="5"/>
  <c r="K25" i="5"/>
  <c r="K17" i="5"/>
  <c r="K68" i="5"/>
  <c r="K96" i="5"/>
  <c r="K88" i="5"/>
  <c r="K80" i="5"/>
  <c r="K72" i="5"/>
  <c r="K64" i="5"/>
  <c r="K56" i="5"/>
  <c r="K48" i="5"/>
  <c r="K40" i="5"/>
  <c r="K32" i="5"/>
  <c r="K24" i="5"/>
  <c r="K16" i="5"/>
  <c r="K100" i="5"/>
  <c r="K95" i="5"/>
  <c r="K87" i="5"/>
  <c r="K79" i="5"/>
  <c r="K71" i="5"/>
  <c r="K63" i="5"/>
  <c r="K55" i="5"/>
  <c r="K47" i="5"/>
  <c r="K39" i="5"/>
  <c r="K31" i="5"/>
  <c r="K23" i="5"/>
  <c r="K15" i="5"/>
  <c r="K76" i="5"/>
  <c r="K94" i="5"/>
  <c r="K86" i="5"/>
  <c r="K78" i="5"/>
  <c r="K70" i="5"/>
  <c r="K62" i="5"/>
  <c r="K54" i="5"/>
  <c r="K46" i="5"/>
  <c r="K38" i="5"/>
  <c r="K30" i="5"/>
  <c r="K22" i="5"/>
  <c r="K14" i="5"/>
  <c r="K93" i="5"/>
  <c r="K85" i="5"/>
  <c r="K77" i="5"/>
  <c r="K69" i="5"/>
  <c r="K61" i="5"/>
  <c r="K53" i="5"/>
  <c r="K45" i="5"/>
  <c r="K37" i="5"/>
  <c r="K29" i="5"/>
  <c r="K21" i="5"/>
  <c r="K13" i="5"/>
  <c r="K99" i="5"/>
  <c r="K91" i="5"/>
  <c r="K83" i="5"/>
  <c r="K75" i="5"/>
  <c r="K67" i="5"/>
  <c r="K59" i="5"/>
  <c r="K51" i="5"/>
  <c r="K43" i="5"/>
  <c r="K35" i="5"/>
  <c r="K27" i="5"/>
  <c r="K19" i="5"/>
  <c r="K92" i="5"/>
  <c r="K60" i="5"/>
  <c r="K52" i="5"/>
  <c r="K44" i="5"/>
  <c r="K36" i="5"/>
  <c r="K28" i="5"/>
  <c r="K20" i="5"/>
  <c r="BO93" i="5"/>
  <c r="BO85" i="5"/>
  <c r="BO77" i="5"/>
  <c r="BO69" i="5"/>
  <c r="BO100" i="5"/>
  <c r="BO92" i="5"/>
  <c r="BO84" i="5"/>
  <c r="BO76" i="5"/>
  <c r="BO99" i="5"/>
  <c r="BO91" i="5"/>
  <c r="BO83" i="5"/>
  <c r="BO75" i="5"/>
  <c r="BO97" i="5"/>
  <c r="BO89" i="5"/>
  <c r="BO81" i="5"/>
  <c r="BO73" i="5"/>
  <c r="BO94" i="5"/>
  <c r="BO86" i="5"/>
  <c r="BO78" i="5"/>
  <c r="BO70" i="5"/>
  <c r="BO80" i="5"/>
  <c r="BO98" i="5"/>
  <c r="BO79" i="5"/>
  <c r="BO96" i="5"/>
  <c r="BO74" i="5"/>
  <c r="BO95" i="5"/>
  <c r="BO72" i="5"/>
  <c r="BO90" i="5"/>
  <c r="BO71" i="5"/>
  <c r="BO88" i="5"/>
  <c r="BO82" i="5"/>
  <c r="BO87" i="5"/>
  <c r="BL99" i="5"/>
  <c r="BL91" i="5"/>
  <c r="BL83" i="5"/>
  <c r="BL75" i="5"/>
  <c r="BL67" i="5"/>
  <c r="BL98" i="5"/>
  <c r="BL90" i="5"/>
  <c r="BL82" i="5"/>
  <c r="BL74" i="5"/>
  <c r="BL66" i="5"/>
  <c r="BL97" i="5"/>
  <c r="BL89" i="5"/>
  <c r="BL81" i="5"/>
  <c r="BL73" i="5"/>
  <c r="BL96" i="5"/>
  <c r="BL88" i="5"/>
  <c r="BL80" i="5"/>
  <c r="BL72" i="5"/>
  <c r="BL95" i="5"/>
  <c r="BL87" i="5"/>
  <c r="BL79" i="5"/>
  <c r="BL71" i="5"/>
  <c r="BL94" i="5"/>
  <c r="BL86" i="5"/>
  <c r="BL78" i="5"/>
  <c r="BL70" i="5"/>
  <c r="BL100" i="5"/>
  <c r="BL92" i="5"/>
  <c r="BL84" i="5"/>
  <c r="BL76" i="5"/>
  <c r="BL68" i="5"/>
  <c r="BL93" i="5"/>
  <c r="BL85" i="5"/>
  <c r="BL69" i="5"/>
  <c r="BL77" i="5"/>
  <c r="AQ93" i="5"/>
  <c r="AQ85" i="5"/>
  <c r="AQ77" i="5"/>
  <c r="AQ69" i="5"/>
  <c r="AQ61" i="5"/>
  <c r="AQ53" i="5"/>
  <c r="AQ45" i="5"/>
  <c r="AQ100" i="5"/>
  <c r="AQ92" i="5"/>
  <c r="AQ84" i="5"/>
  <c r="AQ76" i="5"/>
  <c r="AQ68" i="5"/>
  <c r="AQ60" i="5"/>
  <c r="AQ52" i="5"/>
  <c r="AQ99" i="5"/>
  <c r="AQ91" i="5"/>
  <c r="AQ83" i="5"/>
  <c r="AQ75" i="5"/>
  <c r="AQ67" i="5"/>
  <c r="AQ59" i="5"/>
  <c r="AQ51" i="5"/>
  <c r="AQ98" i="5"/>
  <c r="AQ90" i="5"/>
  <c r="AQ82" i="5"/>
  <c r="AQ74" i="5"/>
  <c r="AQ66" i="5"/>
  <c r="AQ58" i="5"/>
  <c r="AQ50" i="5"/>
  <c r="AQ97" i="5"/>
  <c r="AQ89" i="5"/>
  <c r="AQ81" i="5"/>
  <c r="AQ73" i="5"/>
  <c r="AQ65" i="5"/>
  <c r="AQ57" i="5"/>
  <c r="AQ49" i="5"/>
  <c r="AQ94" i="5"/>
  <c r="AQ86" i="5"/>
  <c r="AQ78" i="5"/>
  <c r="AQ70" i="5"/>
  <c r="AQ62" i="5"/>
  <c r="AQ54" i="5"/>
  <c r="AQ46" i="5"/>
  <c r="AQ80" i="5"/>
  <c r="AQ48" i="5"/>
  <c r="AQ79" i="5"/>
  <c r="AQ47" i="5"/>
  <c r="AQ71" i="5"/>
  <c r="AQ88" i="5"/>
  <c r="AQ56" i="5"/>
  <c r="AQ55" i="5"/>
  <c r="AQ95" i="5"/>
  <c r="AQ87" i="5"/>
  <c r="AQ64" i="5"/>
  <c r="AQ96" i="5"/>
  <c r="AQ72" i="5"/>
  <c r="AQ63" i="5"/>
  <c r="BB100" i="5"/>
  <c r="BB92" i="5"/>
  <c r="BB84" i="5"/>
  <c r="BB76" i="5"/>
  <c r="BB68" i="5"/>
  <c r="BB60" i="5"/>
  <c r="BB98" i="5"/>
  <c r="BB90" i="5"/>
  <c r="BB82" i="5"/>
  <c r="BB74" i="5"/>
  <c r="BB66" i="5"/>
  <c r="BB58" i="5"/>
  <c r="BB96" i="5"/>
  <c r="BB88" i="5"/>
  <c r="BB80" i="5"/>
  <c r="BB72" i="5"/>
  <c r="BB64" i="5"/>
  <c r="BB56" i="5"/>
  <c r="BB95" i="5"/>
  <c r="BB87" i="5"/>
  <c r="BB79" i="5"/>
  <c r="BB71" i="5"/>
  <c r="BB63" i="5"/>
  <c r="BB93" i="5"/>
  <c r="BB85" i="5"/>
  <c r="BB77" i="5"/>
  <c r="BB69" i="5"/>
  <c r="BB61" i="5"/>
  <c r="BB99" i="5"/>
  <c r="BB78" i="5"/>
  <c r="BB57" i="5"/>
  <c r="BB97" i="5"/>
  <c r="BB75" i="5"/>
  <c r="BB94" i="5"/>
  <c r="BB73" i="5"/>
  <c r="BB91" i="5"/>
  <c r="BB70" i="5"/>
  <c r="BB89" i="5"/>
  <c r="BB67" i="5"/>
  <c r="BB86" i="5"/>
  <c r="BB65" i="5"/>
  <c r="BB81" i="5"/>
  <c r="BB59" i="5"/>
  <c r="BB83" i="5"/>
  <c r="BB62" i="5"/>
  <c r="E99" i="5"/>
  <c r="E91" i="5"/>
  <c r="E83" i="5"/>
  <c r="E75" i="5"/>
  <c r="E67" i="5"/>
  <c r="E59" i="5"/>
  <c r="E51" i="5"/>
  <c r="E43" i="5"/>
  <c r="E35" i="5"/>
  <c r="E27" i="5"/>
  <c r="E19" i="5"/>
  <c r="E11" i="5"/>
  <c r="E98" i="5"/>
  <c r="E90" i="5"/>
  <c r="E82" i="5"/>
  <c r="E74" i="5"/>
  <c r="E66" i="5"/>
  <c r="E58" i="5"/>
  <c r="E50" i="5"/>
  <c r="E42" i="5"/>
  <c r="E34" i="5"/>
  <c r="E26" i="5"/>
  <c r="E18" i="5"/>
  <c r="E10" i="5"/>
  <c r="E97" i="5"/>
  <c r="E89" i="5"/>
  <c r="E81" i="5"/>
  <c r="E73" i="5"/>
  <c r="E65" i="5"/>
  <c r="E57" i="5"/>
  <c r="E49" i="5"/>
  <c r="E41" i="5"/>
  <c r="E33" i="5"/>
  <c r="E25" i="5"/>
  <c r="E17" i="5"/>
  <c r="E9" i="5"/>
  <c r="E96" i="5"/>
  <c r="E88" i="5"/>
  <c r="E80" i="5"/>
  <c r="E72" i="5"/>
  <c r="E64" i="5"/>
  <c r="E56" i="5"/>
  <c r="E48" i="5"/>
  <c r="E40" i="5"/>
  <c r="E32" i="5"/>
  <c r="E24" i="5"/>
  <c r="E16" i="5"/>
  <c r="E8" i="5"/>
  <c r="E95" i="5"/>
  <c r="E87" i="5"/>
  <c r="E79" i="5"/>
  <c r="E71" i="5"/>
  <c r="E63" i="5"/>
  <c r="E55" i="5"/>
  <c r="E47" i="5"/>
  <c r="E39" i="5"/>
  <c r="E31" i="5"/>
  <c r="E23" i="5"/>
  <c r="E15" i="5"/>
  <c r="E7" i="5"/>
  <c r="E94" i="5"/>
  <c r="E86" i="5"/>
  <c r="E78" i="5"/>
  <c r="E70" i="5"/>
  <c r="E62" i="5"/>
  <c r="E54" i="5"/>
  <c r="E46" i="5"/>
  <c r="E38" i="5"/>
  <c r="E30" i="5"/>
  <c r="E22" i="5"/>
  <c r="E14" i="5"/>
  <c r="E100" i="5"/>
  <c r="E92" i="5"/>
  <c r="E84" i="5"/>
  <c r="E76" i="5"/>
  <c r="E68" i="5"/>
  <c r="E60" i="5"/>
  <c r="E52" i="5"/>
  <c r="E44" i="5"/>
  <c r="E36" i="5"/>
  <c r="E28" i="5"/>
  <c r="E20" i="5"/>
  <c r="E12" i="5"/>
  <c r="E53" i="5"/>
  <c r="E69" i="5"/>
  <c r="E45" i="5"/>
  <c r="E37" i="5"/>
  <c r="E93" i="5"/>
  <c r="E29" i="5"/>
  <c r="E85" i="5"/>
  <c r="E21" i="5"/>
  <c r="E77" i="5"/>
  <c r="E13" i="5"/>
  <c r="E61" i="5"/>
  <c r="O97" i="5"/>
  <c r="O89" i="5"/>
  <c r="O81" i="5"/>
  <c r="O73" i="5"/>
  <c r="O65" i="5"/>
  <c r="O57" i="5"/>
  <c r="O49" i="5"/>
  <c r="O41" i="5"/>
  <c r="O33" i="5"/>
  <c r="O25" i="5"/>
  <c r="O17" i="5"/>
  <c r="O96" i="5"/>
  <c r="O88" i="5"/>
  <c r="O80" i="5"/>
  <c r="O72" i="5"/>
  <c r="O64" i="5"/>
  <c r="O56" i="5"/>
  <c r="O48" i="5"/>
  <c r="O40" i="5"/>
  <c r="O32" i="5"/>
  <c r="O24" i="5"/>
  <c r="O95" i="5"/>
  <c r="O87" i="5"/>
  <c r="O79" i="5"/>
  <c r="O71" i="5"/>
  <c r="O63" i="5"/>
  <c r="O55" i="5"/>
  <c r="O47" i="5"/>
  <c r="O39" i="5"/>
  <c r="O31" i="5"/>
  <c r="O23" i="5"/>
  <c r="O94" i="5"/>
  <c r="O86" i="5"/>
  <c r="O93" i="5"/>
  <c r="O85" i="5"/>
  <c r="O77" i="5"/>
  <c r="O69" i="5"/>
  <c r="O61" i="5"/>
  <c r="O53" i="5"/>
  <c r="O45" i="5"/>
  <c r="O37" i="5"/>
  <c r="O29" i="5"/>
  <c r="O98" i="5"/>
  <c r="O90" i="5"/>
  <c r="O82" i="5"/>
  <c r="O74" i="5"/>
  <c r="O66" i="5"/>
  <c r="O58" i="5"/>
  <c r="O50" i="5"/>
  <c r="O42" i="5"/>
  <c r="O34" i="5"/>
  <c r="O26" i="5"/>
  <c r="O18" i="5"/>
  <c r="O76" i="5"/>
  <c r="O54" i="5"/>
  <c r="O35" i="5"/>
  <c r="O38" i="5"/>
  <c r="O100" i="5"/>
  <c r="O75" i="5"/>
  <c r="O52" i="5"/>
  <c r="O30" i="5"/>
  <c r="O83" i="5"/>
  <c r="O20" i="5"/>
  <c r="O99" i="5"/>
  <c r="O70" i="5"/>
  <c r="O51" i="5"/>
  <c r="O28" i="5"/>
  <c r="O92" i="5"/>
  <c r="O68" i="5"/>
  <c r="O46" i="5"/>
  <c r="O27" i="5"/>
  <c r="O91" i="5"/>
  <c r="O67" i="5"/>
  <c r="O44" i="5"/>
  <c r="O22" i="5"/>
  <c r="O60" i="5"/>
  <c r="O84" i="5"/>
  <c r="O62" i="5"/>
  <c r="O43" i="5"/>
  <c r="O21" i="5"/>
  <c r="O78" i="5"/>
  <c r="O59" i="5"/>
  <c r="O36" i="5"/>
  <c r="O19" i="5"/>
  <c r="AP100" i="5"/>
  <c r="AP92" i="5"/>
  <c r="AP84" i="5"/>
  <c r="AP76" i="5"/>
  <c r="AP68" i="5"/>
  <c r="AP60" i="5"/>
  <c r="AP52" i="5"/>
  <c r="AP44" i="5"/>
  <c r="AP99" i="5"/>
  <c r="AP91" i="5"/>
  <c r="AP83" i="5"/>
  <c r="AP75" i="5"/>
  <c r="AP67" i="5"/>
  <c r="AP59" i="5"/>
  <c r="AP51" i="5"/>
  <c r="AP98" i="5"/>
  <c r="AP90" i="5"/>
  <c r="AP82" i="5"/>
  <c r="AP74" i="5"/>
  <c r="AP66" i="5"/>
  <c r="AP58" i="5"/>
  <c r="AP50" i="5"/>
  <c r="AP97" i="5"/>
  <c r="AP89" i="5"/>
  <c r="AP81" i="5"/>
  <c r="AP73" i="5"/>
  <c r="AP65" i="5"/>
  <c r="AP57" i="5"/>
  <c r="AP49" i="5"/>
  <c r="AP96" i="5"/>
  <c r="AP88" i="5"/>
  <c r="AP80" i="5"/>
  <c r="AP72" i="5"/>
  <c r="AP64" i="5"/>
  <c r="AP56" i="5"/>
  <c r="AP48" i="5"/>
  <c r="AP93" i="5"/>
  <c r="AP85" i="5"/>
  <c r="AP77" i="5"/>
  <c r="AP69" i="5"/>
  <c r="AP61" i="5"/>
  <c r="AP53" i="5"/>
  <c r="AP45" i="5"/>
  <c r="AP86" i="5"/>
  <c r="AP54" i="5"/>
  <c r="AP79" i="5"/>
  <c r="AP47" i="5"/>
  <c r="AP71" i="5"/>
  <c r="AP94" i="5"/>
  <c r="AP62" i="5"/>
  <c r="AP55" i="5"/>
  <c r="AP46" i="5"/>
  <c r="AP95" i="5"/>
  <c r="AP87" i="5"/>
  <c r="AP70" i="5"/>
  <c r="AP78" i="5"/>
  <c r="AP63" i="5"/>
  <c r="BF94" i="5"/>
  <c r="BF86" i="5"/>
  <c r="BF78" i="5"/>
  <c r="BF70" i="5"/>
  <c r="BF62" i="5"/>
  <c r="BF93" i="5"/>
  <c r="BF85" i="5"/>
  <c r="BF77" i="5"/>
  <c r="BF69" i="5"/>
  <c r="BF61" i="5"/>
  <c r="BF100" i="5"/>
  <c r="BF92" i="5"/>
  <c r="BF84" i="5"/>
  <c r="BF76" i="5"/>
  <c r="BF68" i="5"/>
  <c r="BF60" i="5"/>
  <c r="BF98" i="5"/>
  <c r="BF90" i="5"/>
  <c r="BF82" i="5"/>
  <c r="BF74" i="5"/>
  <c r="BF66" i="5"/>
  <c r="BF97" i="5"/>
  <c r="BF89" i="5"/>
  <c r="BF81" i="5"/>
  <c r="BF73" i="5"/>
  <c r="BF65" i="5"/>
  <c r="BF95" i="5"/>
  <c r="BF87" i="5"/>
  <c r="BF79" i="5"/>
  <c r="BF71" i="5"/>
  <c r="BF63" i="5"/>
  <c r="BF83" i="5"/>
  <c r="BF80" i="5"/>
  <c r="BF75" i="5"/>
  <c r="BF72" i="5"/>
  <c r="BF99" i="5"/>
  <c r="BF67" i="5"/>
  <c r="BF96" i="5"/>
  <c r="BF64" i="5"/>
  <c r="BF88" i="5"/>
  <c r="BF91" i="5"/>
  <c r="BR94" i="5"/>
  <c r="BR86" i="5"/>
  <c r="BR78" i="5"/>
  <c r="BR93" i="5"/>
  <c r="BR85" i="5"/>
  <c r="BR77" i="5"/>
  <c r="BR100" i="5"/>
  <c r="BR92" i="5"/>
  <c r="BR84" i="5"/>
  <c r="BR76" i="5"/>
  <c r="BR99" i="5"/>
  <c r="BR91" i="5"/>
  <c r="BR83" i="5"/>
  <c r="BR75" i="5"/>
  <c r="BR98" i="5"/>
  <c r="BR90" i="5"/>
  <c r="BR82" i="5"/>
  <c r="BR74" i="5"/>
  <c r="BR97" i="5"/>
  <c r="BR89" i="5"/>
  <c r="BR81" i="5"/>
  <c r="BR73" i="5"/>
  <c r="BR95" i="5"/>
  <c r="BR87" i="5"/>
  <c r="BR79" i="5"/>
  <c r="BR88" i="5"/>
  <c r="BR80" i="5"/>
  <c r="BR72" i="5"/>
  <c r="BR96" i="5"/>
  <c r="BE94" i="5"/>
  <c r="BE86" i="5"/>
  <c r="BE78" i="5"/>
  <c r="BE70" i="5"/>
  <c r="BE62" i="5"/>
  <c r="BE93" i="5"/>
  <c r="BE85" i="5"/>
  <c r="BE77" i="5"/>
  <c r="BE69" i="5"/>
  <c r="BE100" i="5"/>
  <c r="BE92" i="5"/>
  <c r="BE84" i="5"/>
  <c r="BE76" i="5"/>
  <c r="BE68" i="5"/>
  <c r="BE60" i="5"/>
  <c r="BE98" i="5"/>
  <c r="BE90" i="5"/>
  <c r="BE82" i="5"/>
  <c r="BE74" i="5"/>
  <c r="BE66" i="5"/>
  <c r="BE97" i="5"/>
  <c r="BE89" i="5"/>
  <c r="BE81" i="5"/>
  <c r="BE73" i="5"/>
  <c r="BE65" i="5"/>
  <c r="BE95" i="5"/>
  <c r="BE87" i="5"/>
  <c r="BE79" i="5"/>
  <c r="BE71" i="5"/>
  <c r="BE63" i="5"/>
  <c r="BE72" i="5"/>
  <c r="BE99" i="5"/>
  <c r="BE67" i="5"/>
  <c r="BE96" i="5"/>
  <c r="BE64" i="5"/>
  <c r="BE91" i="5"/>
  <c r="BE61" i="5"/>
  <c r="BE88" i="5"/>
  <c r="BE59" i="5"/>
  <c r="BE83" i="5"/>
  <c r="BE75" i="5"/>
  <c r="BE80" i="5"/>
  <c r="BI100" i="5"/>
  <c r="BI92" i="5"/>
  <c r="BI84" i="5"/>
  <c r="BI76" i="5"/>
  <c r="BI68" i="5"/>
  <c r="BI99" i="5"/>
  <c r="BI91" i="5"/>
  <c r="BI83" i="5"/>
  <c r="BI75" i="5"/>
  <c r="BI67" i="5"/>
  <c r="BI98" i="5"/>
  <c r="BI90" i="5"/>
  <c r="BI82" i="5"/>
  <c r="BI74" i="5"/>
  <c r="BI66" i="5"/>
  <c r="BI96" i="5"/>
  <c r="BI88" i="5"/>
  <c r="BI80" i="5"/>
  <c r="BI72" i="5"/>
  <c r="BI64" i="5"/>
  <c r="BI95" i="5"/>
  <c r="BI87" i="5"/>
  <c r="BI79" i="5"/>
  <c r="BI71" i="5"/>
  <c r="BI63" i="5"/>
  <c r="BI93" i="5"/>
  <c r="BI85" i="5"/>
  <c r="BI77" i="5"/>
  <c r="BI69" i="5"/>
  <c r="BI94" i="5"/>
  <c r="BI89" i="5"/>
  <c r="BI86" i="5"/>
  <c r="BI81" i="5"/>
  <c r="BI78" i="5"/>
  <c r="BI73" i="5"/>
  <c r="BI97" i="5"/>
  <c r="BI65" i="5"/>
  <c r="BI70" i="5"/>
  <c r="BG95" i="5"/>
  <c r="BG87" i="5"/>
  <c r="BG79" i="5"/>
  <c r="BG71" i="5"/>
  <c r="BG63" i="5"/>
  <c r="BG94" i="5"/>
  <c r="BG86" i="5"/>
  <c r="BG78" i="5"/>
  <c r="BG70" i="5"/>
  <c r="BG62" i="5"/>
  <c r="BG93" i="5"/>
  <c r="BG85" i="5"/>
  <c r="BG77" i="5"/>
  <c r="BG69" i="5"/>
  <c r="BG61" i="5"/>
  <c r="BG99" i="5"/>
  <c r="BG91" i="5"/>
  <c r="BG83" i="5"/>
  <c r="BG75" i="5"/>
  <c r="BG67" i="5"/>
  <c r="BG98" i="5"/>
  <c r="BG90" i="5"/>
  <c r="BG82" i="5"/>
  <c r="BG74" i="5"/>
  <c r="BG66" i="5"/>
  <c r="BG96" i="5"/>
  <c r="BG88" i="5"/>
  <c r="BG80" i="5"/>
  <c r="BG72" i="5"/>
  <c r="BG64" i="5"/>
  <c r="BG97" i="5"/>
  <c r="BG65" i="5"/>
  <c r="BG92" i="5"/>
  <c r="BG89" i="5"/>
  <c r="BG84" i="5"/>
  <c r="BG81" i="5"/>
  <c r="BG76" i="5"/>
  <c r="BG100" i="5"/>
  <c r="BG68" i="5"/>
  <c r="BG73" i="5"/>
  <c r="AS96" i="5"/>
  <c r="AS88" i="5"/>
  <c r="AS80" i="5"/>
  <c r="AS72" i="5"/>
  <c r="AS64" i="5"/>
  <c r="AS56" i="5"/>
  <c r="AS48" i="5"/>
  <c r="AS95" i="5"/>
  <c r="AS87" i="5"/>
  <c r="AS79" i="5"/>
  <c r="AS71" i="5"/>
  <c r="AS63" i="5"/>
  <c r="AS55" i="5"/>
  <c r="AS47" i="5"/>
  <c r="AS94" i="5"/>
  <c r="AS86" i="5"/>
  <c r="AS78" i="5"/>
  <c r="AS70" i="5"/>
  <c r="AS62" i="5"/>
  <c r="AS54" i="5"/>
  <c r="AS93" i="5"/>
  <c r="AS85" i="5"/>
  <c r="AS77" i="5"/>
  <c r="AS69" i="5"/>
  <c r="AS61" i="5"/>
  <c r="AS53" i="5"/>
  <c r="AS99" i="5"/>
  <c r="AS91" i="5"/>
  <c r="AS83" i="5"/>
  <c r="AS75" i="5"/>
  <c r="AS67" i="5"/>
  <c r="AS59" i="5"/>
  <c r="AS51" i="5"/>
  <c r="AS97" i="5"/>
  <c r="AS89" i="5"/>
  <c r="AS81" i="5"/>
  <c r="AS73" i="5"/>
  <c r="AS65" i="5"/>
  <c r="AS57" i="5"/>
  <c r="AS49" i="5"/>
  <c r="AS92" i="5"/>
  <c r="AS60" i="5"/>
  <c r="AS90" i="5"/>
  <c r="AS58" i="5"/>
  <c r="AS84" i="5"/>
  <c r="AS52" i="5"/>
  <c r="AS82" i="5"/>
  <c r="AS50" i="5"/>
  <c r="AS76" i="5"/>
  <c r="AS98" i="5"/>
  <c r="AS66" i="5"/>
  <c r="AS74" i="5"/>
  <c r="AS100" i="5"/>
  <c r="AS68" i="5"/>
  <c r="BH97" i="5"/>
  <c r="BH89" i="5"/>
  <c r="BH81" i="5"/>
  <c r="BH73" i="5"/>
  <c r="BH65" i="5"/>
  <c r="BH96" i="5"/>
  <c r="BH88" i="5"/>
  <c r="BH80" i="5"/>
  <c r="BH72" i="5"/>
  <c r="BH64" i="5"/>
  <c r="BH95" i="5"/>
  <c r="BH87" i="5"/>
  <c r="BH79" i="5"/>
  <c r="BH71" i="5"/>
  <c r="BH63" i="5"/>
  <c r="BH93" i="5"/>
  <c r="BH85" i="5"/>
  <c r="BH77" i="5"/>
  <c r="BH69" i="5"/>
  <c r="BH100" i="5"/>
  <c r="BH92" i="5"/>
  <c r="BH84" i="5"/>
  <c r="BH76" i="5"/>
  <c r="BH68" i="5"/>
  <c r="BH98" i="5"/>
  <c r="BH90" i="5"/>
  <c r="BH82" i="5"/>
  <c r="BH74" i="5"/>
  <c r="BH66" i="5"/>
  <c r="BH78" i="5"/>
  <c r="BH75" i="5"/>
  <c r="BH70" i="5"/>
  <c r="BH99" i="5"/>
  <c r="BH67" i="5"/>
  <c r="BH94" i="5"/>
  <c r="BH62" i="5"/>
  <c r="BH91" i="5"/>
  <c r="BH83" i="5"/>
  <c r="BH86" i="5"/>
  <c r="AX94" i="5"/>
  <c r="AX86" i="5"/>
  <c r="AX78" i="5"/>
  <c r="AX70" i="5"/>
  <c r="AX62" i="5"/>
  <c r="AX54" i="5"/>
  <c r="AX93" i="5"/>
  <c r="AX85" i="5"/>
  <c r="AX77" i="5"/>
  <c r="AX69" i="5"/>
  <c r="AX61" i="5"/>
  <c r="AX53" i="5"/>
  <c r="AX100" i="5"/>
  <c r="AX92" i="5"/>
  <c r="AX84" i="5"/>
  <c r="AX76" i="5"/>
  <c r="AX68" i="5"/>
  <c r="AX60" i="5"/>
  <c r="AX52" i="5"/>
  <c r="AX99" i="5"/>
  <c r="AX91" i="5"/>
  <c r="AX83" i="5"/>
  <c r="AX75" i="5"/>
  <c r="AX67" i="5"/>
  <c r="AX59" i="5"/>
  <c r="AX98" i="5"/>
  <c r="AX90" i="5"/>
  <c r="AX82" i="5"/>
  <c r="AX74" i="5"/>
  <c r="AX66" i="5"/>
  <c r="AX58" i="5"/>
  <c r="AX97" i="5"/>
  <c r="AX89" i="5"/>
  <c r="AX81" i="5"/>
  <c r="AX73" i="5"/>
  <c r="AX65" i="5"/>
  <c r="AX57" i="5"/>
  <c r="AX95" i="5"/>
  <c r="AX87" i="5"/>
  <c r="AX79" i="5"/>
  <c r="AX71" i="5"/>
  <c r="AX63" i="5"/>
  <c r="AX55" i="5"/>
  <c r="AX96" i="5"/>
  <c r="AX88" i="5"/>
  <c r="AX80" i="5"/>
  <c r="AX72" i="5"/>
  <c r="AX64" i="5"/>
  <c r="AX56" i="5"/>
  <c r="AW94" i="5"/>
  <c r="AW86" i="5"/>
  <c r="AW78" i="5"/>
  <c r="AW70" i="5"/>
  <c r="AW62" i="5"/>
  <c r="AW54" i="5"/>
  <c r="AW93" i="5"/>
  <c r="AW85" i="5"/>
  <c r="AW77" i="5"/>
  <c r="AW69" i="5"/>
  <c r="AW61" i="5"/>
  <c r="AW53" i="5"/>
  <c r="AW100" i="5"/>
  <c r="AW92" i="5"/>
  <c r="AW84" i="5"/>
  <c r="AW76" i="5"/>
  <c r="AW68" i="5"/>
  <c r="AW60" i="5"/>
  <c r="AW52" i="5"/>
  <c r="AW99" i="5"/>
  <c r="AW91" i="5"/>
  <c r="AW83" i="5"/>
  <c r="AW75" i="5"/>
  <c r="AW67" i="5"/>
  <c r="AW59" i="5"/>
  <c r="AW51" i="5"/>
  <c r="AW98" i="5"/>
  <c r="AW90" i="5"/>
  <c r="AW82" i="5"/>
  <c r="AW74" i="5"/>
  <c r="AW66" i="5"/>
  <c r="AW58" i="5"/>
  <c r="AW97" i="5"/>
  <c r="AW89" i="5"/>
  <c r="AW81" i="5"/>
  <c r="AW73" i="5"/>
  <c r="AW65" i="5"/>
  <c r="AW57" i="5"/>
  <c r="AW95" i="5"/>
  <c r="AW87" i="5"/>
  <c r="AW79" i="5"/>
  <c r="AW71" i="5"/>
  <c r="AW63" i="5"/>
  <c r="AW55" i="5"/>
  <c r="AW96" i="5"/>
  <c r="AW88" i="5"/>
  <c r="AW80" i="5"/>
  <c r="AW72" i="5"/>
  <c r="AW64" i="5"/>
  <c r="AW56" i="5"/>
  <c r="AK94" i="5"/>
  <c r="AK86" i="5"/>
  <c r="AK78" i="5"/>
  <c r="AK70" i="5"/>
  <c r="AK62" i="5"/>
  <c r="AK54" i="5"/>
  <c r="AK46" i="5"/>
  <c r="AK93" i="5"/>
  <c r="AK85" i="5"/>
  <c r="AK77" i="5"/>
  <c r="AK69" i="5"/>
  <c r="AK61" i="5"/>
  <c r="AK53" i="5"/>
  <c r="AK45" i="5"/>
  <c r="AK100" i="5"/>
  <c r="AK92" i="5"/>
  <c r="AK84" i="5"/>
  <c r="AK76" i="5"/>
  <c r="AK68" i="5"/>
  <c r="AK60" i="5"/>
  <c r="AK52" i="5"/>
  <c r="AK44" i="5"/>
  <c r="AK99" i="5"/>
  <c r="AK91" i="5"/>
  <c r="AK83" i="5"/>
  <c r="AK75" i="5"/>
  <c r="AK67" i="5"/>
  <c r="AK59" i="5"/>
  <c r="AK51" i="5"/>
  <c r="AK43" i="5"/>
  <c r="AK98" i="5"/>
  <c r="AK90" i="5"/>
  <c r="AK82" i="5"/>
  <c r="AK74" i="5"/>
  <c r="AK66" i="5"/>
  <c r="AK58" i="5"/>
  <c r="AK50" i="5"/>
  <c r="AK42" i="5"/>
  <c r="AK95" i="5"/>
  <c r="AK87" i="5"/>
  <c r="AK79" i="5"/>
  <c r="AK71" i="5"/>
  <c r="AK63" i="5"/>
  <c r="AK55" i="5"/>
  <c r="AK47" i="5"/>
  <c r="AK39" i="5"/>
  <c r="AK80" i="5"/>
  <c r="AK48" i="5"/>
  <c r="AK73" i="5"/>
  <c r="AK41" i="5"/>
  <c r="AK97" i="5"/>
  <c r="AK65" i="5"/>
  <c r="AK88" i="5"/>
  <c r="AK56" i="5"/>
  <c r="AK96" i="5"/>
  <c r="AK89" i="5"/>
  <c r="AK72" i="5"/>
  <c r="AK64" i="5"/>
  <c r="AK49" i="5"/>
  <c r="AK81" i="5"/>
  <c r="AK57" i="5"/>
  <c r="AK40" i="5"/>
  <c r="BZ98" i="5"/>
  <c r="BZ90" i="5"/>
  <c r="BZ82" i="5"/>
  <c r="BZ97" i="5"/>
  <c r="BZ89" i="5"/>
  <c r="BZ81" i="5"/>
  <c r="BZ96" i="5"/>
  <c r="BZ88" i="5"/>
  <c r="BZ80" i="5"/>
  <c r="BZ95" i="5"/>
  <c r="BZ87" i="5"/>
  <c r="BZ94" i="5"/>
  <c r="BZ86" i="5"/>
  <c r="BZ93" i="5"/>
  <c r="BZ85" i="5"/>
  <c r="BZ99" i="5"/>
  <c r="BZ91" i="5"/>
  <c r="BZ83" i="5"/>
  <c r="BZ100" i="5"/>
  <c r="BZ92" i="5"/>
  <c r="BZ84" i="5"/>
  <c r="AE100" i="5"/>
  <c r="AE92" i="5"/>
  <c r="AE84" i="5"/>
  <c r="AE76" i="5"/>
  <c r="AE68" i="5"/>
  <c r="AE60" i="5"/>
  <c r="AE52" i="5"/>
  <c r="AE44" i="5"/>
  <c r="AE36" i="5"/>
  <c r="AE99" i="5"/>
  <c r="AE91" i="5"/>
  <c r="AE83" i="5"/>
  <c r="AE75" i="5"/>
  <c r="AE67" i="5"/>
  <c r="AE59" i="5"/>
  <c r="AE51" i="5"/>
  <c r="AE43" i="5"/>
  <c r="AE35" i="5"/>
  <c r="AE97" i="5"/>
  <c r="AE89" i="5"/>
  <c r="AE81" i="5"/>
  <c r="AE73" i="5"/>
  <c r="AE65" i="5"/>
  <c r="AE57" i="5"/>
  <c r="AE49" i="5"/>
  <c r="AE41" i="5"/>
  <c r="AE33" i="5"/>
  <c r="AE94" i="5"/>
  <c r="AE86" i="5"/>
  <c r="AE78" i="5"/>
  <c r="AE70" i="5"/>
  <c r="AE62" i="5"/>
  <c r="AE54" i="5"/>
  <c r="AE46" i="5"/>
  <c r="AE38" i="5"/>
  <c r="AE87" i="5"/>
  <c r="AE71" i="5"/>
  <c r="AE55" i="5"/>
  <c r="AE39" i="5"/>
  <c r="AE85" i="5"/>
  <c r="AE69" i="5"/>
  <c r="AE53" i="5"/>
  <c r="AE37" i="5"/>
  <c r="AE96" i="5"/>
  <c r="AE80" i="5"/>
  <c r="AE64" i="5"/>
  <c r="AE48" i="5"/>
  <c r="AE95" i="5"/>
  <c r="AE79" i="5"/>
  <c r="AE63" i="5"/>
  <c r="AE47" i="5"/>
  <c r="AE90" i="5"/>
  <c r="AE74" i="5"/>
  <c r="AE58" i="5"/>
  <c r="AE42" i="5"/>
  <c r="AE88" i="5"/>
  <c r="AE45" i="5"/>
  <c r="AE82" i="5"/>
  <c r="AE40" i="5"/>
  <c r="AE77" i="5"/>
  <c r="AE34" i="5"/>
  <c r="AE72" i="5"/>
  <c r="AE66" i="5"/>
  <c r="AE61" i="5"/>
  <c r="AE93" i="5"/>
  <c r="AE50" i="5"/>
  <c r="AE98" i="5"/>
  <c r="AE56" i="5"/>
  <c r="BT97" i="5"/>
  <c r="BT89" i="5"/>
  <c r="BT81" i="5"/>
  <c r="BT96" i="5"/>
  <c r="BT88" i="5"/>
  <c r="BT80" i="5"/>
  <c r="BT95" i="5"/>
  <c r="BT87" i="5"/>
  <c r="BT79" i="5"/>
  <c r="BT94" i="5"/>
  <c r="BT86" i="5"/>
  <c r="BT78" i="5"/>
  <c r="BT93" i="5"/>
  <c r="BT85" i="5"/>
  <c r="BT77" i="5"/>
  <c r="BT100" i="5"/>
  <c r="BT92" i="5"/>
  <c r="BT84" i="5"/>
  <c r="BT76" i="5"/>
  <c r="BT98" i="5"/>
  <c r="BT90" i="5"/>
  <c r="BT82" i="5"/>
  <c r="BT74" i="5"/>
  <c r="BT99" i="5"/>
  <c r="BT91" i="5"/>
  <c r="BT75" i="5"/>
  <c r="BT83" i="5"/>
  <c r="AR100" i="5"/>
  <c r="AR92" i="5"/>
  <c r="AR84" i="5"/>
  <c r="AR76" i="5"/>
  <c r="AR68" i="5"/>
  <c r="AR60" i="5"/>
  <c r="AR52" i="5"/>
  <c r="AR98" i="5"/>
  <c r="AR90" i="5"/>
  <c r="AR82" i="5"/>
  <c r="AR74" i="5"/>
  <c r="AR66" i="5"/>
  <c r="AR58" i="5"/>
  <c r="AR50" i="5"/>
  <c r="AR96" i="5"/>
  <c r="AR88" i="5"/>
  <c r="AR80" i="5"/>
  <c r="AR72" i="5"/>
  <c r="AR64" i="5"/>
  <c r="AR56" i="5"/>
  <c r="AR48" i="5"/>
  <c r="AR94" i="5"/>
  <c r="AR86" i="5"/>
  <c r="AR78" i="5"/>
  <c r="AR70" i="5"/>
  <c r="AR62" i="5"/>
  <c r="AR54" i="5"/>
  <c r="AR46" i="5"/>
  <c r="AR97" i="5"/>
  <c r="AR81" i="5"/>
  <c r="AR65" i="5"/>
  <c r="AR49" i="5"/>
  <c r="AR95" i="5"/>
  <c r="AR79" i="5"/>
  <c r="AR63" i="5"/>
  <c r="AR47" i="5"/>
  <c r="AR93" i="5"/>
  <c r="AR77" i="5"/>
  <c r="AR61" i="5"/>
  <c r="AR91" i="5"/>
  <c r="AR75" i="5"/>
  <c r="AR59" i="5"/>
  <c r="AR89" i="5"/>
  <c r="AR73" i="5"/>
  <c r="AR57" i="5"/>
  <c r="AR99" i="5"/>
  <c r="AR83" i="5"/>
  <c r="AR67" i="5"/>
  <c r="AR51" i="5"/>
  <c r="AR53" i="5"/>
  <c r="AR87" i="5"/>
  <c r="AR69" i="5"/>
  <c r="AR71" i="5"/>
  <c r="AR85" i="5"/>
  <c r="AR55" i="5"/>
  <c r="AY95" i="5"/>
  <c r="AY87" i="5"/>
  <c r="AY79" i="5"/>
  <c r="AY71" i="5"/>
  <c r="AY63" i="5"/>
  <c r="AY55" i="5"/>
  <c r="AY94" i="5"/>
  <c r="AY86" i="5"/>
  <c r="AY78" i="5"/>
  <c r="AY70" i="5"/>
  <c r="AY62" i="5"/>
  <c r="AY54" i="5"/>
  <c r="AY93" i="5"/>
  <c r="AY85" i="5"/>
  <c r="AY77" i="5"/>
  <c r="AY69" i="5"/>
  <c r="AY61" i="5"/>
  <c r="AY53" i="5"/>
  <c r="AY100" i="5"/>
  <c r="AY92" i="5"/>
  <c r="AY84" i="5"/>
  <c r="AY76" i="5"/>
  <c r="AY68" i="5"/>
  <c r="AY60" i="5"/>
  <c r="AY99" i="5"/>
  <c r="AY91" i="5"/>
  <c r="AY83" i="5"/>
  <c r="AY75" i="5"/>
  <c r="AY67" i="5"/>
  <c r="AY59" i="5"/>
  <c r="AY98" i="5"/>
  <c r="AY90" i="5"/>
  <c r="AY82" i="5"/>
  <c r="AY74" i="5"/>
  <c r="AY66" i="5"/>
  <c r="AY58" i="5"/>
  <c r="AY96" i="5"/>
  <c r="AY88" i="5"/>
  <c r="AY80" i="5"/>
  <c r="AY72" i="5"/>
  <c r="AY64" i="5"/>
  <c r="AY56" i="5"/>
  <c r="AY97" i="5"/>
  <c r="AY89" i="5"/>
  <c r="AY81" i="5"/>
  <c r="AY73" i="5"/>
  <c r="AY65" i="5"/>
  <c r="AY57" i="5"/>
  <c r="AL98" i="5"/>
  <c r="AL90" i="5"/>
  <c r="AL82" i="5"/>
  <c r="AL74" i="5"/>
  <c r="AL66" i="5"/>
  <c r="AL58" i="5"/>
  <c r="AL50" i="5"/>
  <c r="AL42" i="5"/>
  <c r="AL97" i="5"/>
  <c r="AL89" i="5"/>
  <c r="AL81" i="5"/>
  <c r="AL73" i="5"/>
  <c r="AL65" i="5"/>
  <c r="AL57" i="5"/>
  <c r="AL49" i="5"/>
  <c r="AL41" i="5"/>
  <c r="AL96" i="5"/>
  <c r="AL88" i="5"/>
  <c r="AL80" i="5"/>
  <c r="AL72" i="5"/>
  <c r="AL64" i="5"/>
  <c r="AL56" i="5"/>
  <c r="AL48" i="5"/>
  <c r="AL40" i="5"/>
  <c r="AL95" i="5"/>
  <c r="AL87" i="5"/>
  <c r="AL79" i="5"/>
  <c r="AL71" i="5"/>
  <c r="AL63" i="5"/>
  <c r="AL55" i="5"/>
  <c r="AL47" i="5"/>
  <c r="AL94" i="5"/>
  <c r="AL86" i="5"/>
  <c r="AL78" i="5"/>
  <c r="AL70" i="5"/>
  <c r="AL62" i="5"/>
  <c r="AL54" i="5"/>
  <c r="AL46" i="5"/>
  <c r="AL99" i="5"/>
  <c r="AL91" i="5"/>
  <c r="AL83" i="5"/>
  <c r="AL75" i="5"/>
  <c r="AL67" i="5"/>
  <c r="AL59" i="5"/>
  <c r="AL51" i="5"/>
  <c r="AL43" i="5"/>
  <c r="AL69" i="5"/>
  <c r="AL100" i="5"/>
  <c r="AL68" i="5"/>
  <c r="AL92" i="5"/>
  <c r="AL60" i="5"/>
  <c r="AL77" i="5"/>
  <c r="AL45" i="5"/>
  <c r="AL84" i="5"/>
  <c r="AL76" i="5"/>
  <c r="AL53" i="5"/>
  <c r="AL52" i="5"/>
  <c r="AL93" i="5"/>
  <c r="AL61" i="5"/>
  <c r="AL44" i="5"/>
  <c r="AL85" i="5"/>
  <c r="AJ99" i="5"/>
  <c r="AJ91" i="5"/>
  <c r="AJ83" i="5"/>
  <c r="AJ75" i="5"/>
  <c r="AJ67" i="5"/>
  <c r="AJ98" i="5"/>
  <c r="AJ90" i="5"/>
  <c r="AJ82" i="5"/>
  <c r="AJ74" i="5"/>
  <c r="AJ66" i="5"/>
  <c r="AJ58" i="5"/>
  <c r="AJ50" i="5"/>
  <c r="AJ42" i="5"/>
  <c r="AJ97" i="5"/>
  <c r="AJ89" i="5"/>
  <c r="AJ81" i="5"/>
  <c r="AJ73" i="5"/>
  <c r="AJ65" i="5"/>
  <c r="AJ57" i="5"/>
  <c r="AJ49" i="5"/>
  <c r="AJ41" i="5"/>
  <c r="AJ96" i="5"/>
  <c r="AJ88" i="5"/>
  <c r="AJ80" i="5"/>
  <c r="AJ72" i="5"/>
  <c r="AJ64" i="5"/>
  <c r="AJ56" i="5"/>
  <c r="AJ48" i="5"/>
  <c r="AJ40" i="5"/>
  <c r="AJ95" i="5"/>
  <c r="AJ87" i="5"/>
  <c r="AJ79" i="5"/>
  <c r="AJ71" i="5"/>
  <c r="AJ63" i="5"/>
  <c r="AJ55" i="5"/>
  <c r="AJ47" i="5"/>
  <c r="AJ39" i="5"/>
  <c r="AJ100" i="5"/>
  <c r="AJ92" i="5"/>
  <c r="AJ84" i="5"/>
  <c r="AJ76" i="5"/>
  <c r="AJ68" i="5"/>
  <c r="AJ60" i="5"/>
  <c r="AJ52" i="5"/>
  <c r="AJ44" i="5"/>
  <c r="AJ86" i="5"/>
  <c r="AJ59" i="5"/>
  <c r="AJ85" i="5"/>
  <c r="AJ54" i="5"/>
  <c r="AJ77" i="5"/>
  <c r="AJ51" i="5"/>
  <c r="AJ94" i="5"/>
  <c r="AJ62" i="5"/>
  <c r="AJ43" i="5"/>
  <c r="AJ53" i="5"/>
  <c r="AJ46" i="5"/>
  <c r="AJ93" i="5"/>
  <c r="AJ38" i="5"/>
  <c r="AJ78" i="5"/>
  <c r="AJ69" i="5"/>
  <c r="AJ70" i="5"/>
  <c r="AJ61" i="5"/>
  <c r="AJ45" i="5"/>
  <c r="AB12" i="20"/>
  <c r="Z12" i="20"/>
  <c r="AD12" i="20"/>
  <c r="K42" i="20" l="1"/>
  <c r="BC12" i="20" l="1"/>
  <c r="BI12" i="20"/>
  <c r="BI13" i="20"/>
  <c r="BI14" i="20"/>
  <c r="BU16" i="20"/>
  <c r="BI17" i="20"/>
  <c r="BI18" i="20"/>
  <c r="BI19" i="20"/>
  <c r="BU20" i="20"/>
  <c r="BI21" i="20"/>
  <c r="BI22" i="20"/>
  <c r="BI23" i="20"/>
  <c r="BU24" i="20"/>
  <c r="BI25" i="20"/>
  <c r="BU26" i="20"/>
  <c r="BU28" i="20"/>
  <c r="BI29" i="20"/>
  <c r="BU30" i="20"/>
  <c r="BI31" i="20"/>
  <c r="BU32" i="20"/>
  <c r="BI33" i="20"/>
  <c r="BI34" i="20"/>
  <c r="BU36" i="20"/>
  <c r="BI37" i="20"/>
  <c r="BI38" i="20"/>
  <c r="BI39" i="20"/>
  <c r="BU40" i="20"/>
  <c r="BI41" i="20"/>
  <c r="BU42" i="20"/>
  <c r="BG14" i="20"/>
  <c r="BG15" i="20"/>
  <c r="BG16" i="20"/>
  <c r="BG17" i="20"/>
  <c r="BT18" i="20"/>
  <c r="BG19" i="20"/>
  <c r="BG20" i="20"/>
  <c r="BG21" i="20"/>
  <c r="BG22" i="20"/>
  <c r="BG23" i="20"/>
  <c r="BG24" i="20"/>
  <c r="BT26" i="20"/>
  <c r="BG27" i="20"/>
  <c r="BG28" i="20"/>
  <c r="BT30" i="20"/>
  <c r="BG31" i="20"/>
  <c r="BT32" i="20"/>
  <c r="BT34" i="20"/>
  <c r="BG35" i="20"/>
  <c r="BG36" i="20"/>
  <c r="BG37" i="20"/>
  <c r="BG38" i="20"/>
  <c r="BG39" i="20"/>
  <c r="BT40" i="20"/>
  <c r="BG41" i="20"/>
  <c r="BG42" i="20"/>
  <c r="BG12" i="20"/>
  <c r="BE13" i="20"/>
  <c r="BE14" i="20"/>
  <c r="BE15" i="20"/>
  <c r="BE16" i="20"/>
  <c r="BS17" i="20"/>
  <c r="BS19" i="20"/>
  <c r="BE20" i="20"/>
  <c r="BE21" i="20"/>
  <c r="BE22" i="20"/>
  <c r="BS23" i="20"/>
  <c r="BE24" i="20"/>
  <c r="BE25" i="20"/>
  <c r="BE26" i="20"/>
  <c r="BS27" i="20"/>
  <c r="BE28" i="20"/>
  <c r="BS29" i="20"/>
  <c r="BE30" i="20"/>
  <c r="BE31" i="20"/>
  <c r="BE32" i="20"/>
  <c r="BE33" i="20"/>
  <c r="BE34" i="20"/>
  <c r="BS35" i="20"/>
  <c r="BE36" i="20"/>
  <c r="BE37" i="20"/>
  <c r="BE38" i="20"/>
  <c r="BS39" i="20"/>
  <c r="BE40" i="20"/>
  <c r="BE41" i="20"/>
  <c r="BE42" i="20"/>
  <c r="BE12" i="20"/>
  <c r="BC13" i="20"/>
  <c r="BC14" i="20"/>
  <c r="BC15" i="20"/>
  <c r="BC16" i="20"/>
  <c r="BC17" i="20"/>
  <c r="BR18" i="20"/>
  <c r="BC19" i="20"/>
  <c r="BC20" i="20"/>
  <c r="BC21" i="20"/>
  <c r="BC22" i="20"/>
  <c r="BC24" i="20"/>
  <c r="BC25" i="20"/>
  <c r="BC26" i="20"/>
  <c r="BC27" i="20"/>
  <c r="BC28" i="20"/>
  <c r="BC29" i="20"/>
  <c r="BR30" i="20"/>
  <c r="BC32" i="20"/>
  <c r="BC33" i="20"/>
  <c r="BR34" i="20"/>
  <c r="BC36" i="20"/>
  <c r="BC37" i="20"/>
  <c r="BC38" i="20"/>
  <c r="BC40" i="20"/>
  <c r="BC41" i="20"/>
  <c r="BR42" i="20"/>
  <c r="BA13" i="20"/>
  <c r="BQ14" i="20"/>
  <c r="BA15" i="20"/>
  <c r="BQ16" i="20"/>
  <c r="BA18" i="20"/>
  <c r="BA19" i="20"/>
  <c r="BQ20" i="20"/>
  <c r="BQ22" i="20"/>
  <c r="BA23" i="20"/>
  <c r="BA24" i="20"/>
  <c r="BA25" i="20"/>
  <c r="BQ26" i="20"/>
  <c r="BA27" i="20"/>
  <c r="BA28" i="20"/>
  <c r="BA29" i="20"/>
  <c r="BA30" i="20"/>
  <c r="BA31" i="20"/>
  <c r="BA32" i="20"/>
  <c r="BA34" i="20"/>
  <c r="BA35" i="20"/>
  <c r="BQ36" i="20"/>
  <c r="BA37" i="20"/>
  <c r="BQ38" i="20"/>
  <c r="BA39" i="20"/>
  <c r="BQ40" i="20"/>
  <c r="BQ42" i="20"/>
  <c r="AY13" i="20"/>
  <c r="BP14" i="20"/>
  <c r="BP16" i="20"/>
  <c r="AY17" i="20"/>
  <c r="BP18" i="20"/>
  <c r="AY20" i="20"/>
  <c r="AY21" i="20"/>
  <c r="BP22" i="20"/>
  <c r="AY23" i="20"/>
  <c r="AY24" i="20"/>
  <c r="AY25" i="20"/>
  <c r="BP26" i="20"/>
  <c r="BP28" i="20"/>
  <c r="AY29" i="20"/>
  <c r="AY30" i="20"/>
  <c r="AY31" i="20"/>
  <c r="BP32" i="20"/>
  <c r="AY33" i="20"/>
  <c r="AY34" i="20"/>
  <c r="AY36" i="20"/>
  <c r="AY37" i="20"/>
  <c r="AY38" i="20"/>
  <c r="BP40" i="20"/>
  <c r="AY41" i="20"/>
  <c r="AY42" i="20"/>
  <c r="BO17" i="20"/>
  <c r="BO19" i="20"/>
  <c r="BO25" i="20"/>
  <c r="BO27" i="20"/>
  <c r="BO31" i="20"/>
  <c r="BO33" i="20"/>
  <c r="BO35" i="20"/>
  <c r="BO37" i="20"/>
  <c r="V46" i="20"/>
  <c r="M8" i="20"/>
  <c r="AL43" i="20"/>
  <c r="AJ43" i="20"/>
  <c r="AH43" i="20"/>
  <c r="AF43" i="20"/>
  <c r="AD43" i="20"/>
  <c r="AB43" i="20"/>
  <c r="Z43" i="20"/>
  <c r="X43" i="20"/>
  <c r="V43" i="20"/>
  <c r="AL42" i="20"/>
  <c r="AJ42" i="20"/>
  <c r="AH42" i="20"/>
  <c r="AF42" i="20"/>
  <c r="AD42" i="20"/>
  <c r="AB42" i="20"/>
  <c r="Z42" i="20"/>
  <c r="X42" i="20"/>
  <c r="V42" i="20"/>
  <c r="J43" i="20"/>
  <c r="AJ41" i="20"/>
  <c r="AH41" i="20"/>
  <c r="AF41" i="20"/>
  <c r="AD41" i="20"/>
  <c r="AB41" i="20"/>
  <c r="Z41" i="20"/>
  <c r="X41" i="20"/>
  <c r="AJ40" i="20"/>
  <c r="AH40" i="20"/>
  <c r="AF40" i="20"/>
  <c r="AD40" i="20"/>
  <c r="AB40" i="20"/>
  <c r="Z40" i="20"/>
  <c r="X40" i="20"/>
  <c r="AJ39" i="20"/>
  <c r="AH39" i="20"/>
  <c r="AF39" i="20"/>
  <c r="AD39" i="20"/>
  <c r="Z39" i="20"/>
  <c r="X39" i="20"/>
  <c r="AJ38" i="20"/>
  <c r="AH38" i="20"/>
  <c r="AF38" i="20"/>
  <c r="AD38" i="20"/>
  <c r="AB38" i="20"/>
  <c r="Z38" i="20"/>
  <c r="X38" i="20"/>
  <c r="AJ37" i="20"/>
  <c r="AH37" i="20"/>
  <c r="AF37" i="20"/>
  <c r="AD37" i="20"/>
  <c r="AB37" i="20"/>
  <c r="Z37" i="20"/>
  <c r="X37" i="20"/>
  <c r="AJ36" i="20"/>
  <c r="AH36" i="20"/>
  <c r="AF36" i="20"/>
  <c r="AD36" i="20"/>
  <c r="AB36" i="20"/>
  <c r="Z36" i="20"/>
  <c r="X36" i="20"/>
  <c r="AJ35" i="20"/>
  <c r="AH35" i="20"/>
  <c r="AF35" i="20"/>
  <c r="AD35" i="20"/>
  <c r="AB35" i="20"/>
  <c r="Z35" i="20"/>
  <c r="X35" i="20"/>
  <c r="AJ34" i="20"/>
  <c r="AH34" i="20"/>
  <c r="AF34" i="20"/>
  <c r="AD34" i="20"/>
  <c r="AB34" i="20"/>
  <c r="Z34" i="20"/>
  <c r="X34" i="20"/>
  <c r="AJ33" i="20"/>
  <c r="AH33" i="20"/>
  <c r="AF33" i="20"/>
  <c r="AD33" i="20"/>
  <c r="AB33" i="20"/>
  <c r="Z33" i="20"/>
  <c r="X33" i="20"/>
  <c r="AJ32" i="20"/>
  <c r="AH32" i="20"/>
  <c r="AF32" i="20"/>
  <c r="AD32" i="20"/>
  <c r="AB32" i="20"/>
  <c r="Z32" i="20"/>
  <c r="X32" i="20"/>
  <c r="AJ31" i="20"/>
  <c r="AH31" i="20"/>
  <c r="AF31" i="20"/>
  <c r="AD31" i="20"/>
  <c r="AB31" i="20"/>
  <c r="Z31" i="20"/>
  <c r="X31" i="20"/>
  <c r="AJ30" i="20"/>
  <c r="AH30" i="20"/>
  <c r="AF30" i="20"/>
  <c r="AD30" i="20"/>
  <c r="AB30" i="20"/>
  <c r="Z30" i="20"/>
  <c r="X30" i="20"/>
  <c r="AJ29" i="20"/>
  <c r="AH29" i="20"/>
  <c r="AF29" i="20"/>
  <c r="AD29" i="20"/>
  <c r="AB29" i="20"/>
  <c r="Z29" i="20"/>
  <c r="X29" i="20"/>
  <c r="AJ28" i="20"/>
  <c r="AH28" i="20"/>
  <c r="AF28" i="20"/>
  <c r="AD28" i="20"/>
  <c r="AB28" i="20"/>
  <c r="Z28" i="20"/>
  <c r="X28" i="20"/>
  <c r="AJ27" i="20"/>
  <c r="AH27" i="20"/>
  <c r="AF27" i="20"/>
  <c r="AD27" i="20"/>
  <c r="AB27" i="20"/>
  <c r="Z27" i="20"/>
  <c r="X27" i="20"/>
  <c r="AJ26" i="20"/>
  <c r="AH26" i="20"/>
  <c r="AF26" i="20"/>
  <c r="AD26" i="20"/>
  <c r="AB26" i="20"/>
  <c r="Z26" i="20"/>
  <c r="X26" i="20"/>
  <c r="AJ25" i="20"/>
  <c r="AH25" i="20"/>
  <c r="AF25" i="20"/>
  <c r="AD25" i="20"/>
  <c r="AB25" i="20"/>
  <c r="Z25" i="20"/>
  <c r="X25" i="20"/>
  <c r="AJ24" i="20"/>
  <c r="AH24" i="20"/>
  <c r="AF24" i="20"/>
  <c r="AD24" i="20"/>
  <c r="AB24" i="20"/>
  <c r="Z24" i="20"/>
  <c r="X24" i="20"/>
  <c r="AJ23" i="20"/>
  <c r="AH23" i="20"/>
  <c r="AF23" i="20"/>
  <c r="AD23" i="20"/>
  <c r="AB23" i="20"/>
  <c r="Z23" i="20"/>
  <c r="X23" i="20"/>
  <c r="AJ22" i="20"/>
  <c r="AH22" i="20"/>
  <c r="AF22" i="20"/>
  <c r="AD22" i="20"/>
  <c r="AB22" i="20"/>
  <c r="Z22" i="20"/>
  <c r="X22" i="20"/>
  <c r="AJ21" i="20"/>
  <c r="AH21" i="20"/>
  <c r="AF21" i="20"/>
  <c r="AD21" i="20"/>
  <c r="AB21" i="20"/>
  <c r="Z21" i="20"/>
  <c r="X21" i="20"/>
  <c r="AJ20" i="20"/>
  <c r="AH20" i="20"/>
  <c r="AF20" i="20"/>
  <c r="AD20" i="20"/>
  <c r="AB20" i="20"/>
  <c r="Z20" i="20"/>
  <c r="X20" i="20"/>
  <c r="AJ19" i="20"/>
  <c r="AH19" i="20"/>
  <c r="AF19" i="20"/>
  <c r="AD19" i="20"/>
  <c r="AB19" i="20"/>
  <c r="Z19" i="20"/>
  <c r="X19" i="20"/>
  <c r="AJ18" i="20"/>
  <c r="AH18" i="20"/>
  <c r="AF18" i="20"/>
  <c r="AD18" i="20"/>
  <c r="AB18" i="20"/>
  <c r="Z18" i="20"/>
  <c r="X18" i="20"/>
  <c r="AJ17" i="20"/>
  <c r="AH17" i="20"/>
  <c r="AF17" i="20"/>
  <c r="AD17" i="20"/>
  <c r="AB17" i="20"/>
  <c r="Z17" i="20"/>
  <c r="X17" i="20"/>
  <c r="AJ16" i="20"/>
  <c r="AH16" i="20"/>
  <c r="AF16" i="20"/>
  <c r="AD16" i="20"/>
  <c r="AB16" i="20"/>
  <c r="Z16" i="20"/>
  <c r="X16" i="20"/>
  <c r="AJ15" i="20"/>
  <c r="AH15" i="20"/>
  <c r="AF15" i="20"/>
  <c r="AD15" i="20"/>
  <c r="AB15" i="20"/>
  <c r="Z15" i="20"/>
  <c r="X15" i="20"/>
  <c r="AJ14" i="20"/>
  <c r="AH14" i="20"/>
  <c r="AF14" i="20"/>
  <c r="AD14" i="20"/>
  <c r="AB14" i="20"/>
  <c r="Z14" i="20"/>
  <c r="X14" i="20"/>
  <c r="AJ13" i="20"/>
  <c r="AH13" i="20"/>
  <c r="AF13" i="20"/>
  <c r="AD13" i="20"/>
  <c r="AB13" i="20"/>
  <c r="Z13" i="20"/>
  <c r="X13" i="20"/>
  <c r="AL12" i="20"/>
  <c r="AN45" i="20"/>
  <c r="V6" i="20"/>
  <c r="V45" i="20"/>
  <c r="V44" i="20"/>
  <c r="V41" i="20"/>
  <c r="V40" i="20"/>
  <c r="V39" i="20"/>
  <c r="V38" i="20"/>
  <c r="V37" i="20"/>
  <c r="V36" i="20"/>
  <c r="V35" i="20"/>
  <c r="V34" i="20"/>
  <c r="V33" i="20"/>
  <c r="V32" i="20"/>
  <c r="V31" i="20"/>
  <c r="V30" i="20"/>
  <c r="V29" i="20"/>
  <c r="V28" i="20"/>
  <c r="V27" i="20"/>
  <c r="V26" i="20"/>
  <c r="V25" i="20"/>
  <c r="V24" i="20"/>
  <c r="V23" i="20"/>
  <c r="V22" i="20"/>
  <c r="V21" i="20"/>
  <c r="V20" i="20"/>
  <c r="V19" i="20"/>
  <c r="V18" i="20"/>
  <c r="V17" i="20"/>
  <c r="V16" i="20"/>
  <c r="V15" i="20"/>
  <c r="V14" i="20"/>
  <c r="V13" i="20"/>
  <c r="V12" i="20"/>
  <c r="J45" i="20"/>
  <c r="J44" i="20"/>
  <c r="AL41" i="20"/>
  <c r="AL40" i="20"/>
  <c r="AL39" i="20"/>
  <c r="AL38" i="20"/>
  <c r="AL37" i="20"/>
  <c r="AL36" i="20"/>
  <c r="AL35" i="20"/>
  <c r="AL34" i="20"/>
  <c r="AL33" i="20"/>
  <c r="AL32" i="20"/>
  <c r="AL31" i="20"/>
  <c r="AL30" i="20"/>
  <c r="AL29" i="20"/>
  <c r="AL28" i="20"/>
  <c r="AL27" i="20"/>
  <c r="AL26" i="20"/>
  <c r="AL25" i="20"/>
  <c r="AL24" i="20"/>
  <c r="AL23" i="20"/>
  <c r="AL22" i="20"/>
  <c r="AL21" i="20"/>
  <c r="AL20" i="20"/>
  <c r="AL19" i="20"/>
  <c r="AL18" i="20"/>
  <c r="AL17" i="20"/>
  <c r="AL16" i="20"/>
  <c r="AL15" i="20"/>
  <c r="AL14" i="20"/>
  <c r="AL13" i="20"/>
  <c r="BK42" i="20"/>
  <c r="BK41" i="20"/>
  <c r="BK40" i="20"/>
  <c r="BK39" i="20"/>
  <c r="BK38" i="20"/>
  <c r="BK37" i="20"/>
  <c r="BK36" i="20"/>
  <c r="BK35" i="20"/>
  <c r="BK34" i="20"/>
  <c r="BK33" i="20"/>
  <c r="BK32" i="20"/>
  <c r="BK31" i="20"/>
  <c r="BK30" i="20"/>
  <c r="BK29" i="20"/>
  <c r="BK28" i="20"/>
  <c r="BK27" i="20"/>
  <c r="BK26" i="20"/>
  <c r="BK25" i="20"/>
  <c r="BK24" i="20"/>
  <c r="BK23" i="20"/>
  <c r="BK22" i="20"/>
  <c r="BK21" i="20"/>
  <c r="BK20" i="20"/>
  <c r="BK19" i="20"/>
  <c r="BK18" i="20"/>
  <c r="BK17" i="20"/>
  <c r="BK16" i="20"/>
  <c r="BK15" i="20"/>
  <c r="BK14" i="20"/>
  <c r="BK13" i="20"/>
  <c r="BK12" i="20"/>
  <c r="AT42" i="20"/>
  <c r="AT41" i="20"/>
  <c r="AT40" i="20"/>
  <c r="AT39" i="20"/>
  <c r="AT38" i="20"/>
  <c r="AT37" i="20"/>
  <c r="AT36" i="20"/>
  <c r="AT35" i="20"/>
  <c r="AT34" i="20"/>
  <c r="AT33" i="20"/>
  <c r="AT32" i="20"/>
  <c r="AT31" i="20"/>
  <c r="AT30" i="20"/>
  <c r="AT29" i="20"/>
  <c r="AT28" i="20"/>
  <c r="AT27" i="20"/>
  <c r="AT26" i="20"/>
  <c r="AT25" i="20"/>
  <c r="AT24" i="20"/>
  <c r="AT23" i="20"/>
  <c r="AT22" i="20"/>
  <c r="AT21" i="20"/>
  <c r="AT20" i="20"/>
  <c r="AT19" i="20"/>
  <c r="AT18" i="20"/>
  <c r="AT17" i="20"/>
  <c r="AT16" i="20"/>
  <c r="AT15" i="20"/>
  <c r="AT14" i="20"/>
  <c r="AT13" i="20"/>
  <c r="AT12" i="20"/>
  <c r="AJ12" i="20"/>
  <c r="AH12" i="20"/>
  <c r="AF12" i="20"/>
  <c r="BA12" i="20"/>
  <c r="BU12" i="20" l="1"/>
  <c r="BT37" i="20"/>
  <c r="BS14" i="20"/>
  <c r="BO20" i="20"/>
  <c r="AY12" i="20"/>
  <c r="BO30" i="20"/>
  <c r="BY40" i="20"/>
  <c r="BP38" i="20"/>
  <c r="BY38" i="20" s="1"/>
  <c r="BR22" i="20"/>
  <c r="BZ22" i="20" s="1"/>
  <c r="BQ24" i="20"/>
  <c r="BG32" i="20"/>
  <c r="BC30" i="20"/>
  <c r="BP30" i="20"/>
  <c r="BT17" i="20"/>
  <c r="CB17" i="20" s="1"/>
  <c r="BT24" i="20"/>
  <c r="CC24" i="20" s="1"/>
  <c r="BR29" i="20"/>
  <c r="CA29" i="20" s="1"/>
  <c r="AY16" i="20"/>
  <c r="CC26" i="20"/>
  <c r="BS31" i="20"/>
  <c r="BO13" i="20"/>
  <c r="BX13" i="20" s="1"/>
  <c r="BQ39" i="20"/>
  <c r="BR33" i="20"/>
  <c r="BA40" i="20"/>
  <c r="BI30" i="20"/>
  <c r="BU33" i="20"/>
  <c r="BS25" i="20"/>
  <c r="BE35" i="20"/>
  <c r="BP42" i="20"/>
  <c r="BY42" i="20" s="1"/>
  <c r="BR15" i="20"/>
  <c r="BS26" i="20"/>
  <c r="CB26" i="20" s="1"/>
  <c r="BI20" i="20"/>
  <c r="BU25" i="20"/>
  <c r="BU39" i="20"/>
  <c r="BP41" i="20"/>
  <c r="BR37" i="20"/>
  <c r="BQ32" i="20"/>
  <c r="BY32" i="20" s="1"/>
  <c r="BT16" i="20"/>
  <c r="CC16" i="20" s="1"/>
  <c r="BC18" i="20"/>
  <c r="BR27" i="20"/>
  <c r="CA27" i="20" s="1"/>
  <c r="BR41" i="20"/>
  <c r="BS28" i="20"/>
  <c r="BO18" i="20"/>
  <c r="BO38" i="20"/>
  <c r="BR26" i="20"/>
  <c r="BZ26" i="20" s="1"/>
  <c r="BP34" i="20"/>
  <c r="BS13" i="20"/>
  <c r="BU22" i="20"/>
  <c r="BT38" i="20"/>
  <c r="BO23" i="20"/>
  <c r="BR14" i="20"/>
  <c r="BQ25" i="20"/>
  <c r="BS32" i="20"/>
  <c r="CB32" i="20" s="1"/>
  <c r="BE29" i="20"/>
  <c r="BI36" i="20"/>
  <c r="BI16" i="20"/>
  <c r="BS20" i="20"/>
  <c r="BU41" i="20"/>
  <c r="BT20" i="20"/>
  <c r="CC20" i="20" s="1"/>
  <c r="BQ18" i="20"/>
  <c r="BY18" i="20" s="1"/>
  <c r="CC40" i="20"/>
  <c r="BR40" i="20"/>
  <c r="BZ40" i="20" s="1"/>
  <c r="BO41" i="20"/>
  <c r="BR21" i="20"/>
  <c r="BP20" i="20"/>
  <c r="BY20" i="20" s="1"/>
  <c r="BU29" i="20"/>
  <c r="BS40" i="20"/>
  <c r="CB40" i="20" s="1"/>
  <c r="BU34" i="20"/>
  <c r="CC34" i="20" s="1"/>
  <c r="BP21" i="20"/>
  <c r="BT36" i="20"/>
  <c r="CC36" i="20" s="1"/>
  <c r="BT42" i="20"/>
  <c r="CC42" i="20" s="1"/>
  <c r="BA36" i="20"/>
  <c r="BA14" i="20"/>
  <c r="BE17" i="20"/>
  <c r="BI42" i="20"/>
  <c r="BS15" i="20"/>
  <c r="BR16" i="20"/>
  <c r="BZ16" i="20" s="1"/>
  <c r="BQ31" i="20"/>
  <c r="BY26" i="20"/>
  <c r="AY18" i="20"/>
  <c r="BZ42" i="20"/>
  <c r="BA20" i="20"/>
  <c r="BG40" i="20"/>
  <c r="BG26" i="20"/>
  <c r="BS41" i="20"/>
  <c r="BR28" i="20"/>
  <c r="BQ34" i="20"/>
  <c r="BZ34" i="20" s="1"/>
  <c r="BP36" i="20"/>
  <c r="BY36" i="20" s="1"/>
  <c r="BP37" i="20"/>
  <c r="BQ13" i="20"/>
  <c r="BS33" i="20"/>
  <c r="BS24" i="20"/>
  <c r="BQ15" i="20"/>
  <c r="BR25" i="20"/>
  <c r="BS30" i="20"/>
  <c r="CB30" i="20" s="1"/>
  <c r="BQ27" i="20"/>
  <c r="BQ37" i="20"/>
  <c r="BS16" i="20"/>
  <c r="BT19" i="20"/>
  <c r="CB19" i="20" s="1"/>
  <c r="BQ30" i="20"/>
  <c r="BZ30" i="20" s="1"/>
  <c r="BU38" i="20"/>
  <c r="BY22" i="20"/>
  <c r="BY16" i="20"/>
  <c r="CC32" i="20"/>
  <c r="BS42" i="20"/>
  <c r="BR38" i="20"/>
  <c r="BZ38" i="20" s="1"/>
  <c r="BR24" i="20"/>
  <c r="BT27" i="20"/>
  <c r="BS37" i="20"/>
  <c r="BP13" i="20"/>
  <c r="BS36" i="20"/>
  <c r="BC34" i="20"/>
  <c r="BE19" i="20"/>
  <c r="BI40" i="20"/>
  <c r="BT28" i="20"/>
  <c r="CC28" i="20" s="1"/>
  <c r="BP25" i="20"/>
  <c r="BP17" i="20"/>
  <c r="BQ28" i="20"/>
  <c r="AY14" i="20"/>
  <c r="BA38" i="20"/>
  <c r="CC30" i="20"/>
  <c r="BQ35" i="20"/>
  <c r="BP24" i="20"/>
  <c r="BT14" i="20"/>
  <c r="BT35" i="20"/>
  <c r="CB35" i="20" s="1"/>
  <c r="AY40" i="20"/>
  <c r="AY26" i="20"/>
  <c r="BY14" i="20"/>
  <c r="BA16" i="20"/>
  <c r="BT12" i="20"/>
  <c r="BS12" i="20"/>
  <c r="BC42" i="20"/>
  <c r="BO42" i="20"/>
  <c r="BT41" i="20"/>
  <c r="BO40" i="20"/>
  <c r="BT39" i="20"/>
  <c r="BO39" i="20"/>
  <c r="BU37" i="20"/>
  <c r="BR36" i="20"/>
  <c r="BZ36" i="20" s="1"/>
  <c r="BG34" i="20"/>
  <c r="BS34" i="20"/>
  <c r="CB34" i="20" s="1"/>
  <c r="BO34" i="20"/>
  <c r="BP33" i="20"/>
  <c r="BI32" i="20"/>
  <c r="BR32" i="20"/>
  <c r="AY32" i="20"/>
  <c r="BO32" i="20"/>
  <c r="BU31" i="20"/>
  <c r="BT31" i="20"/>
  <c r="BP31" i="20"/>
  <c r="BQ29" i="20"/>
  <c r="BP29" i="20"/>
  <c r="BO29" i="20"/>
  <c r="BI28" i="20"/>
  <c r="BE27" i="20"/>
  <c r="BI26" i="20"/>
  <c r="BI24" i="20"/>
  <c r="BO24" i="20"/>
  <c r="BU23" i="20"/>
  <c r="BT23" i="20"/>
  <c r="BQ23" i="20"/>
  <c r="BP23" i="20"/>
  <c r="BT22" i="20"/>
  <c r="BA22" i="20"/>
  <c r="AY22" i="20"/>
  <c r="BU21" i="20"/>
  <c r="BS21" i="20"/>
  <c r="BR20" i="20"/>
  <c r="BR19" i="20"/>
  <c r="CA19" i="20" s="1"/>
  <c r="BQ19" i="20"/>
  <c r="BU18" i="20"/>
  <c r="CC18" i="20" s="1"/>
  <c r="BG18" i="20"/>
  <c r="BU17" i="20"/>
  <c r="BR17" i="20"/>
  <c r="CA17" i="20" s="1"/>
  <c r="BT15" i="20"/>
  <c r="BU14" i="20"/>
  <c r="BU13" i="20"/>
  <c r="BR13" i="20"/>
  <c r="BO15" i="20"/>
  <c r="BO16" i="20"/>
  <c r="BO26" i="20"/>
  <c r="BO21" i="20"/>
  <c r="BO14" i="20"/>
  <c r="BX14" i="20" s="1"/>
  <c r="BO22" i="20"/>
  <c r="BQ12" i="20"/>
  <c r="AY35" i="20"/>
  <c r="BP35" i="20"/>
  <c r="BA17" i="20"/>
  <c r="BQ17" i="20"/>
  <c r="BO36" i="20"/>
  <c r="BA33" i="20"/>
  <c r="BQ33" i="20"/>
  <c r="AY19" i="20"/>
  <c r="BP19" i="20"/>
  <c r="BG29" i="20"/>
  <c r="BT29" i="20"/>
  <c r="BG13" i="20"/>
  <c r="BT13" i="20"/>
  <c r="BT21" i="20"/>
  <c r="BS38" i="20"/>
  <c r="BS22" i="20"/>
  <c r="AY39" i="20"/>
  <c r="BP39" i="20"/>
  <c r="AY28" i="20"/>
  <c r="BA42" i="20"/>
  <c r="BA26" i="20"/>
  <c r="BA21" i="20"/>
  <c r="BQ21" i="20"/>
  <c r="BC35" i="20"/>
  <c r="BR35" i="20"/>
  <c r="CA35" i="20" s="1"/>
  <c r="BE39" i="20"/>
  <c r="BE23" i="20"/>
  <c r="BE18" i="20"/>
  <c r="BS18" i="20"/>
  <c r="CB18" i="20" s="1"/>
  <c r="BG33" i="20"/>
  <c r="BT33" i="20"/>
  <c r="BI15" i="20"/>
  <c r="BU15" i="20"/>
  <c r="BC31" i="20"/>
  <c r="BR31" i="20"/>
  <c r="BI27" i="20"/>
  <c r="BU27" i="20"/>
  <c r="BU19" i="20"/>
  <c r="BO28" i="20"/>
  <c r="BI35" i="20"/>
  <c r="BU35" i="20"/>
  <c r="AY15" i="20"/>
  <c r="BP15" i="20"/>
  <c r="BG30" i="20"/>
  <c r="BG25" i="20"/>
  <c r="BT25" i="20"/>
  <c r="AY27" i="20"/>
  <c r="BP27" i="20"/>
  <c r="BA41" i="20"/>
  <c r="BQ41" i="20"/>
  <c r="BC39" i="20"/>
  <c r="BR39" i="20"/>
  <c r="CA39" i="20" s="1"/>
  <c r="BC23" i="20"/>
  <c r="BR23" i="20"/>
  <c r="CA23" i="20" s="1"/>
  <c r="BR12" i="20"/>
  <c r="CC12" i="20" l="1"/>
  <c r="CB37" i="20"/>
  <c r="CC37" i="20"/>
  <c r="CA14" i="20"/>
  <c r="BP12" i="20"/>
  <c r="BY12" i="20" s="1"/>
  <c r="BZ27" i="20"/>
  <c r="CA21" i="20"/>
  <c r="CC23" i="20"/>
  <c r="BY24" i="20"/>
  <c r="CA31" i="20"/>
  <c r="BZ18" i="20"/>
  <c r="CA22" i="20"/>
  <c r="BZ25" i="20"/>
  <c r="CC17" i="20"/>
  <c r="CB24" i="20"/>
  <c r="CA33" i="20"/>
  <c r="CA28" i="20"/>
  <c r="CC25" i="20"/>
  <c r="BZ33" i="20"/>
  <c r="BZ29" i="20"/>
  <c r="CC38" i="20"/>
  <c r="CA25" i="20"/>
  <c r="CA41" i="20"/>
  <c r="CC41" i="20"/>
  <c r="BZ41" i="20"/>
  <c r="CB38" i="20"/>
  <c r="CC22" i="20"/>
  <c r="CB20" i="20"/>
  <c r="BZ17" i="20"/>
  <c r="BY23" i="20"/>
  <c r="CB16" i="20"/>
  <c r="BY39" i="20"/>
  <c r="CC29" i="20"/>
  <c r="BY30" i="20"/>
  <c r="BY25" i="20"/>
  <c r="BZ37" i="20"/>
  <c r="CA26" i="20"/>
  <c r="CE26" i="20" s="1"/>
  <c r="BL26" i="20" s="1"/>
  <c r="AN26" i="20" s="1"/>
  <c r="K25" i="20" s="1"/>
  <c r="CC33" i="20"/>
  <c r="BZ14" i="20"/>
  <c r="CA15" i="20"/>
  <c r="BY35" i="20"/>
  <c r="CA13" i="20"/>
  <c r="BZ19" i="20"/>
  <c r="CC31" i="20"/>
  <c r="CC13" i="20"/>
  <c r="CA24" i="20"/>
  <c r="BY34" i="20"/>
  <c r="CC39" i="20"/>
  <c r="CB42" i="20"/>
  <c r="CA12" i="20"/>
  <c r="BY13" i="20"/>
  <c r="BZ15" i="20"/>
  <c r="BY31" i="20"/>
  <c r="BY41" i="20"/>
  <c r="CA40" i="20"/>
  <c r="CE40" i="20" s="1"/>
  <c r="BL40" i="20" s="1"/>
  <c r="AN40" i="20" s="1"/>
  <c r="K39" i="20" s="1"/>
  <c r="BY19" i="20"/>
  <c r="BZ21" i="20"/>
  <c r="CA20" i="20"/>
  <c r="BZ28" i="20"/>
  <c r="CA32" i="20"/>
  <c r="CB36" i="20"/>
  <c r="CB12" i="20"/>
  <c r="BZ12" i="20"/>
  <c r="CC14" i="20"/>
  <c r="CB31" i="20"/>
  <c r="BY27" i="20"/>
  <c r="CB28" i="20"/>
  <c r="BY37" i="20"/>
  <c r="CB29" i="20"/>
  <c r="BY15" i="20"/>
  <c r="BZ24" i="20"/>
  <c r="CC27" i="20"/>
  <c r="BZ35" i="20"/>
  <c r="CA37" i="20"/>
  <c r="CB14" i="20"/>
  <c r="BZ23" i="20"/>
  <c r="CA36" i="20"/>
  <c r="BZ32" i="20"/>
  <c r="CA16" i="20"/>
  <c r="CB27" i="20"/>
  <c r="CA38" i="20"/>
  <c r="CA30" i="20"/>
  <c r="CC15" i="20"/>
  <c r="CB33" i="20"/>
  <c r="CB22" i="20"/>
  <c r="CB21" i="20"/>
  <c r="BY29" i="20"/>
  <c r="BY21" i="20"/>
  <c r="BZ31" i="20"/>
  <c r="CA42" i="20"/>
  <c r="CB41" i="20"/>
  <c r="CB13" i="20"/>
  <c r="CB23" i="20"/>
  <c r="BZ39" i="20"/>
  <c r="BY28" i="20"/>
  <c r="BY33" i="20"/>
  <c r="CC35" i="20"/>
  <c r="CB39" i="20"/>
  <c r="BY17" i="20"/>
  <c r="CB25" i="20"/>
  <c r="CA18" i="20"/>
  <c r="CC19" i="20"/>
  <c r="BZ20" i="20"/>
  <c r="CC21" i="20"/>
  <c r="CB15" i="20"/>
  <c r="CA34" i="20"/>
  <c r="BZ13" i="20"/>
  <c r="CE30" i="20" l="1"/>
  <c r="BL30" i="20" s="1"/>
  <c r="AN30" i="20" s="1"/>
  <c r="K29" i="20" s="1"/>
  <c r="CE42" i="20"/>
  <c r="BL42" i="20" s="1"/>
  <c r="AN42" i="20" s="1"/>
  <c r="K41" i="20" s="1"/>
  <c r="CE34" i="20"/>
  <c r="BL34" i="20" s="1"/>
  <c r="AN34" i="20" s="1"/>
  <c r="K33" i="20" s="1"/>
  <c r="CE16" i="20"/>
  <c r="BL16" i="20" s="1"/>
  <c r="AN16" i="20" s="1"/>
  <c r="K15" i="20" s="1"/>
  <c r="CE20" i="20"/>
  <c r="BL20" i="20" s="1"/>
  <c r="AN20" i="20" s="1"/>
  <c r="K19" i="20" s="1"/>
  <c r="CE24" i="20"/>
  <c r="BL24" i="20" s="1"/>
  <c r="AN24" i="20" s="1"/>
  <c r="K23" i="20" s="1"/>
  <c r="CE32" i="20"/>
  <c r="BL32" i="20" s="1"/>
  <c r="AN32" i="20" s="1"/>
  <c r="K31" i="20" s="1"/>
  <c r="CE37" i="20"/>
  <c r="BL37" i="20" s="1"/>
  <c r="AN37" i="20" s="1"/>
  <c r="K36" i="20" s="1"/>
  <c r="CE25" i="20"/>
  <c r="BL25" i="20" s="1"/>
  <c r="AN25" i="20" s="1"/>
  <c r="K24" i="20" s="1"/>
  <c r="CE28" i="20"/>
  <c r="BL28" i="20" s="1"/>
  <c r="AN28" i="20" s="1"/>
  <c r="K27" i="20" s="1"/>
  <c r="CE36" i="20"/>
  <c r="BL36" i="20" s="1"/>
  <c r="AN36" i="20" s="1"/>
  <c r="K35" i="20" s="1"/>
  <c r="CE14" i="20"/>
  <c r="BL14" i="20" s="1"/>
  <c r="AN14" i="20" s="1"/>
  <c r="K13" i="20" s="1"/>
  <c r="CE39" i="20"/>
  <c r="BL39" i="20" s="1"/>
  <c r="AN39" i="20" s="1"/>
  <c r="K38" i="20" s="1"/>
  <c r="CE29" i="20"/>
  <c r="BL29" i="20" s="1"/>
  <c r="AN29" i="20" s="1"/>
  <c r="K28" i="20" s="1"/>
  <c r="CE15" i="20"/>
  <c r="BL15" i="20" s="1"/>
  <c r="AN15" i="20" s="1"/>
  <c r="K14" i="20" s="1"/>
  <c r="CE23" i="20"/>
  <c r="BL23" i="20" s="1"/>
  <c r="AN23" i="20" s="1"/>
  <c r="K22" i="20" s="1"/>
  <c r="CE19" i="20"/>
  <c r="BL19" i="20" s="1"/>
  <c r="AN19" i="20" s="1"/>
  <c r="K18" i="20" s="1"/>
  <c r="CE17" i="20"/>
  <c r="BL17" i="20" s="1"/>
  <c r="AN17" i="20" s="1"/>
  <c r="K16" i="20" s="1"/>
  <c r="CE27" i="20"/>
  <c r="BL27" i="20" s="1"/>
  <c r="AN27" i="20" s="1"/>
  <c r="K26" i="20" s="1"/>
  <c r="CE38" i="20"/>
  <c r="BL38" i="20" s="1"/>
  <c r="AN38" i="20" s="1"/>
  <c r="K37" i="20" s="1"/>
  <c r="CE21" i="20"/>
  <c r="BL21" i="20" s="1"/>
  <c r="AN21" i="20" s="1"/>
  <c r="K20" i="20" s="1"/>
  <c r="CE31" i="20"/>
  <c r="BL31" i="20" s="1"/>
  <c r="AN31" i="20" s="1"/>
  <c r="K30" i="20" s="1"/>
  <c r="CE18" i="20"/>
  <c r="BL18" i="20" s="1"/>
  <c r="AN18" i="20" s="1"/>
  <c r="K17" i="20" s="1"/>
  <c r="CE33" i="20"/>
  <c r="BL33" i="20" s="1"/>
  <c r="AN33" i="20" s="1"/>
  <c r="K32" i="20" s="1"/>
  <c r="CE35" i="20"/>
  <c r="BL35" i="20" s="1"/>
  <c r="AN35" i="20" s="1"/>
  <c r="K34" i="20" s="1"/>
  <c r="CE22" i="20"/>
  <c r="BL22" i="20" s="1"/>
  <c r="AN22" i="20" s="1"/>
  <c r="K21" i="20" s="1"/>
  <c r="CE41" i="20"/>
  <c r="BL41" i="20" s="1"/>
  <c r="AN41" i="20" s="1"/>
  <c r="K40" i="20" s="1"/>
  <c r="CE13" i="20"/>
  <c r="BL13" i="20" s="1"/>
  <c r="AN13" i="20" s="1"/>
  <c r="K12" i="20" s="1"/>
  <c r="BO12" i="20"/>
  <c r="BX12" i="20" l="1"/>
  <c r="CE12" i="20" s="1"/>
  <c r="BL12" i="20" s="1"/>
  <c r="BL44" i="20" l="1"/>
  <c r="BL46" i="20" s="1"/>
  <c r="AN12" i="20"/>
  <c r="K11" i="20" s="1"/>
  <c r="AN44" i="20" l="1"/>
  <c r="K43" i="20" s="1"/>
  <c r="AN46" i="20" l="1"/>
  <c r="K45" i="20" s="1"/>
</calcChain>
</file>

<file path=xl/sharedStrings.xml><?xml version="1.0" encoding="utf-8"?>
<sst xmlns="http://schemas.openxmlformats.org/spreadsheetml/2006/main" count="484" uniqueCount="298">
  <si>
    <t>Date</t>
  </si>
  <si>
    <t>Day of</t>
  </si>
  <si>
    <t>Where Traveled and Purpose of Trip</t>
  </si>
  <si>
    <t xml:space="preserve">Private </t>
  </si>
  <si>
    <t>B</t>
  </si>
  <si>
    <t>D</t>
  </si>
  <si>
    <t>F</t>
  </si>
  <si>
    <t>H</t>
  </si>
  <si>
    <t>J</t>
  </si>
  <si>
    <t>L</t>
  </si>
  <si>
    <t>N</t>
  </si>
  <si>
    <t>Month</t>
  </si>
  <si>
    <t>Car Miles</t>
  </si>
  <si>
    <t xml:space="preserve"> =</t>
  </si>
  <si>
    <t>BA</t>
  </si>
  <si>
    <t>Baywood</t>
  </si>
  <si>
    <t>BR</t>
  </si>
  <si>
    <t>BSF</t>
  </si>
  <si>
    <t>DA</t>
  </si>
  <si>
    <t>BP</t>
  </si>
  <si>
    <t>Bishop's Peak</t>
  </si>
  <si>
    <t>GH</t>
  </si>
  <si>
    <t>Grover Heights</t>
  </si>
  <si>
    <t>DM</t>
  </si>
  <si>
    <t>Del Mar</t>
  </si>
  <si>
    <t>GR</t>
  </si>
  <si>
    <t>HW</t>
  </si>
  <si>
    <t>Hawthorne</t>
  </si>
  <si>
    <t>HA</t>
  </si>
  <si>
    <t>Harloe</t>
  </si>
  <si>
    <t>LR</t>
  </si>
  <si>
    <t>Los Ranchos</t>
  </si>
  <si>
    <t>NI</t>
  </si>
  <si>
    <t>Nipomo</t>
  </si>
  <si>
    <t>MG</t>
  </si>
  <si>
    <t>Monarch Grove</t>
  </si>
  <si>
    <t>OC</t>
  </si>
  <si>
    <t>Oceano</t>
  </si>
  <si>
    <t>PA</t>
  </si>
  <si>
    <t>OV</t>
  </si>
  <si>
    <t>Ocean View</t>
  </si>
  <si>
    <t>SI</t>
  </si>
  <si>
    <t>SB</t>
  </si>
  <si>
    <t>Shell Beach</t>
  </si>
  <si>
    <t>SM</t>
  </si>
  <si>
    <t>JMS</t>
  </si>
  <si>
    <t>Judkins MS</t>
  </si>
  <si>
    <t>SU</t>
  </si>
  <si>
    <t>PMS</t>
  </si>
  <si>
    <t>Paulding MS</t>
  </si>
  <si>
    <t>TE</t>
  </si>
  <si>
    <t>Teach</t>
  </si>
  <si>
    <t>MMS</t>
  </si>
  <si>
    <t>Mesa MS</t>
  </si>
  <si>
    <t>VI</t>
  </si>
  <si>
    <t>AGHS</t>
  </si>
  <si>
    <t>Arroyo Grande HS</t>
  </si>
  <si>
    <t>LAMS</t>
  </si>
  <si>
    <t>Laguna MS</t>
  </si>
  <si>
    <t>LOMS</t>
  </si>
  <si>
    <t>Los Osos MS</t>
  </si>
  <si>
    <t>MBHS</t>
  </si>
  <si>
    <t>Morro Bay HS</t>
  </si>
  <si>
    <t>San Luis Obispo HS</t>
  </si>
  <si>
    <t>Total Miles</t>
  </si>
  <si>
    <t>x Per Mile</t>
  </si>
  <si>
    <t>TOTAL=</t>
  </si>
  <si>
    <t>I hereby certify that the above is a true statement of the travel expense incurred by me while on official</t>
  </si>
  <si>
    <t>business for the San Luis Obispo County Superintendent of Schools.</t>
  </si>
  <si>
    <t>Signature of Claimant</t>
  </si>
  <si>
    <t>APPROVED AND ORDERED PAID:</t>
  </si>
  <si>
    <t>Fund / Program / Object</t>
  </si>
  <si>
    <t>or Location and Type of Meeting</t>
  </si>
  <si>
    <t>COE</t>
  </si>
  <si>
    <t>Coast Union HS</t>
  </si>
  <si>
    <t>CA</t>
  </si>
  <si>
    <t>Cayucos</t>
  </si>
  <si>
    <t>CJ</t>
  </si>
  <si>
    <t>Chris Jesperson</t>
  </si>
  <si>
    <t>SLOHS</t>
  </si>
  <si>
    <t>OEC</t>
  </si>
  <si>
    <t>PPS</t>
  </si>
  <si>
    <t>SL</t>
  </si>
  <si>
    <t>LV</t>
  </si>
  <si>
    <t>Loma Vista</t>
  </si>
  <si>
    <t>Miles</t>
  </si>
  <si>
    <t>Purpose</t>
  </si>
  <si>
    <t>Month=</t>
  </si>
  <si>
    <t>Year=</t>
  </si>
  <si>
    <t>Name=</t>
  </si>
  <si>
    <t>Enter numeric day of month</t>
  </si>
  <si>
    <t>Enter purpsoe of trip</t>
  </si>
  <si>
    <t>Carrisa Plains</t>
  </si>
  <si>
    <t>Creston</t>
  </si>
  <si>
    <t>Monterey Road</t>
  </si>
  <si>
    <t>MR</t>
  </si>
  <si>
    <t>CR</t>
  </si>
  <si>
    <t>CP</t>
  </si>
  <si>
    <t>San Benito</t>
  </si>
  <si>
    <t>SG</t>
  </si>
  <si>
    <t>San Gabriel</t>
  </si>
  <si>
    <t>SR</t>
  </si>
  <si>
    <t>Santa Rosa</t>
  </si>
  <si>
    <t>AMS</t>
  </si>
  <si>
    <t>Atascadero MS</t>
  </si>
  <si>
    <t>ATHS</t>
  </si>
  <si>
    <t>Atascadero HS</t>
  </si>
  <si>
    <t>Bauer/Speck</t>
  </si>
  <si>
    <t>Georgia Brown</t>
  </si>
  <si>
    <t>Pat Butler</t>
  </si>
  <si>
    <t>George Flamson MS</t>
  </si>
  <si>
    <t>Daniel Lewis MS</t>
  </si>
  <si>
    <t>FMS</t>
  </si>
  <si>
    <t>LMS</t>
  </si>
  <si>
    <t>Virgina Peterson</t>
  </si>
  <si>
    <t>Winifred Pifer</t>
  </si>
  <si>
    <t>PRHS</t>
  </si>
  <si>
    <t>Paso Robles HS</t>
  </si>
  <si>
    <t>Lillian Larsen</t>
  </si>
  <si>
    <t>LL</t>
  </si>
  <si>
    <t>WP</t>
  </si>
  <si>
    <t>VP</t>
  </si>
  <si>
    <t>PB</t>
  </si>
  <si>
    <t>GB</t>
  </si>
  <si>
    <t>BS</t>
  </si>
  <si>
    <t xml:space="preserve">Shandon </t>
  </si>
  <si>
    <t>Shandon HS</t>
  </si>
  <si>
    <t>Parkfield</t>
  </si>
  <si>
    <t>Templeton HS</t>
  </si>
  <si>
    <t>Templeton MS</t>
  </si>
  <si>
    <t>Vineyard</t>
  </si>
  <si>
    <t>Templeton</t>
  </si>
  <si>
    <t>VD</t>
  </si>
  <si>
    <t>TMS</t>
  </si>
  <si>
    <t>TM</t>
  </si>
  <si>
    <t>PD</t>
  </si>
  <si>
    <t>SN</t>
  </si>
  <si>
    <t>SHS</t>
  </si>
  <si>
    <t>Santa Margarita</t>
  </si>
  <si>
    <t>County Offices</t>
  </si>
  <si>
    <t>Alphabetical Listing</t>
  </si>
  <si>
    <t>Enter abbreviation for each site
(see "Site and Abbreviations" worksheet).</t>
  </si>
  <si>
    <t>Abbreviations for each site</t>
  </si>
  <si>
    <t>Address=</t>
  </si>
  <si>
    <t>City=</t>
  </si>
  <si>
    <t>ZIP=</t>
  </si>
  <si>
    <t>SO</t>
  </si>
  <si>
    <t>Vicente</t>
  </si>
  <si>
    <t>Belvue Santa Fe</t>
  </si>
  <si>
    <t>Enter abbreviation for each site</t>
  </si>
  <si>
    <t>Sinshiemer</t>
  </si>
  <si>
    <t>CLS</t>
  </si>
  <si>
    <t>CLSmith</t>
  </si>
  <si>
    <t>THS</t>
  </si>
  <si>
    <t>Enter purpose of trip</t>
  </si>
  <si>
    <t>JCS</t>
  </si>
  <si>
    <t>KK</t>
  </si>
  <si>
    <t>PV</t>
  </si>
  <si>
    <t>Kermit King</t>
  </si>
  <si>
    <t>Pleasant Valley</t>
  </si>
  <si>
    <t>NIHS</t>
  </si>
  <si>
    <t>Nipomo High School</t>
  </si>
  <si>
    <t>GA</t>
  </si>
  <si>
    <t>JSC</t>
  </si>
  <si>
    <t>PPS Lucia Mar</t>
  </si>
  <si>
    <t>MREC</t>
  </si>
  <si>
    <t>Morro Road Ed Ctr</t>
  </si>
  <si>
    <t>Cappy Culver</t>
  </si>
  <si>
    <t>CC</t>
  </si>
  <si>
    <t>Dorthea Lange</t>
  </si>
  <si>
    <t>DL</t>
  </si>
  <si>
    <t>FG</t>
  </si>
  <si>
    <t>Baywood Elem</t>
  </si>
  <si>
    <t>Belvue Santa Fe Elem</t>
  </si>
  <si>
    <t>Bishop's Peak Elem</t>
  </si>
  <si>
    <t>Branch Elem</t>
  </si>
  <si>
    <t>Carrisa Plains Elem</t>
  </si>
  <si>
    <t>Cayucos Elem</t>
  </si>
  <si>
    <t>C.L. Smith Elem</t>
  </si>
  <si>
    <t>Creston Elem</t>
  </si>
  <si>
    <t>Dana Elem</t>
  </si>
  <si>
    <t>Del Mar Elem</t>
  </si>
  <si>
    <t>Georgia Brown Elem</t>
  </si>
  <si>
    <t>Grizzly Academy</t>
  </si>
  <si>
    <t>Grover Heights Elem</t>
  </si>
  <si>
    <t>Harloe Elem</t>
  </si>
  <si>
    <t>Juvenile Court Sch</t>
  </si>
  <si>
    <t>Kermit King Elem</t>
  </si>
  <si>
    <t>Loma Vista CS</t>
  </si>
  <si>
    <t>Los Ranchos Elem</t>
  </si>
  <si>
    <t>Monarch Grove Elem</t>
  </si>
  <si>
    <t>Monterey Road Elem</t>
  </si>
  <si>
    <t>Morro Road Ed Ctr/SELPA</t>
  </si>
  <si>
    <t>Hawthorne Elem</t>
  </si>
  <si>
    <t>Templeton DO</t>
  </si>
  <si>
    <t>Teach Elem</t>
  </si>
  <si>
    <t>Sunnyside Elem</t>
  </si>
  <si>
    <t>Sinshiemer Elem</t>
  </si>
  <si>
    <t>Shell Beach Elem</t>
  </si>
  <si>
    <t>Santa Margarita Elem</t>
  </si>
  <si>
    <t>Santa Rosa  Elem</t>
  </si>
  <si>
    <t>Shandon Elem</t>
  </si>
  <si>
    <t>Pat Butler Elem</t>
  </si>
  <si>
    <t>Parkfield Elem</t>
  </si>
  <si>
    <t>Pacheco Elem</t>
  </si>
  <si>
    <t>Oeano Ed Ctr</t>
  </si>
  <si>
    <t>Fairgrove  Elem</t>
  </si>
  <si>
    <t>Ocean View Elem</t>
  </si>
  <si>
    <t>Vineyard Elem</t>
  </si>
  <si>
    <t>Virgina Peterson Elem</t>
  </si>
  <si>
    <t>MEC</t>
  </si>
  <si>
    <t>Meadowlark Ed Ctr</t>
  </si>
  <si>
    <t>Winifred Pifer Elem</t>
  </si>
  <si>
    <t>Site Abbreviations</t>
  </si>
  <si>
    <t>Cambria Grammar</t>
  </si>
  <si>
    <t>Grover Beach Elem</t>
  </si>
  <si>
    <t>Oceano Elem</t>
  </si>
  <si>
    <t>San Gabriel Elem</t>
  </si>
  <si>
    <t>San Benito Elem</t>
  </si>
  <si>
    <t>CAA</t>
  </si>
  <si>
    <t>Culinary Arts Academy</t>
  </si>
  <si>
    <t>PRTC</t>
  </si>
  <si>
    <t>Paso Robles Tch Ctr</t>
  </si>
  <si>
    <t>PR</t>
  </si>
  <si>
    <t>Paso Robles DO</t>
  </si>
  <si>
    <t>SLC DO/SS</t>
  </si>
  <si>
    <t>ADO</t>
  </si>
  <si>
    <t>Atascadero DO</t>
  </si>
  <si>
    <t>TDO</t>
  </si>
  <si>
    <t>Paso Tch Ctr/Culinary</t>
  </si>
  <si>
    <t>Nipomo Elem</t>
  </si>
  <si>
    <t>Day Of</t>
  </si>
  <si>
    <t>Grover Beach</t>
  </si>
  <si>
    <t>Lopez Continuation</t>
  </si>
  <si>
    <t>LCS</t>
  </si>
  <si>
    <t>Paso Robles IS Center</t>
  </si>
  <si>
    <t>PRIS</t>
  </si>
  <si>
    <t>Paso Robles Ind. Stdy.</t>
  </si>
  <si>
    <t>NTHS</t>
  </si>
  <si>
    <t>Central Coast New Tech HS</t>
  </si>
  <si>
    <t>Lopez Cont./Adult Sch.</t>
  </si>
  <si>
    <t>Coast Union DO</t>
  </si>
  <si>
    <t>LMDO</t>
  </si>
  <si>
    <t>Lucia Mar DO</t>
  </si>
  <si>
    <t>SNDO</t>
  </si>
  <si>
    <t>SSDO</t>
  </si>
  <si>
    <t>NOTE: This prorgam is for convenience. Calculated mileage may differ from actual mileage depending on travel route. If your route mileage is different please use the Mileage Expense worksheet.</t>
  </si>
  <si>
    <t>Del Rio Continuation</t>
  </si>
  <si>
    <t>DRO</t>
  </si>
  <si>
    <t>West Mall Alternative</t>
  </si>
  <si>
    <t>WMA</t>
  </si>
  <si>
    <t>Leffingwell High</t>
  </si>
  <si>
    <t>LHS</t>
  </si>
  <si>
    <t>New 17</t>
  </si>
  <si>
    <t>New 18</t>
  </si>
  <si>
    <t>New 19</t>
  </si>
  <si>
    <t>New 20</t>
  </si>
  <si>
    <t>New 21</t>
  </si>
  <si>
    <t>New 22</t>
  </si>
  <si>
    <t>New 23</t>
  </si>
  <si>
    <t>New 24</t>
  </si>
  <si>
    <t>Santa Lucia Middle</t>
  </si>
  <si>
    <t>SLM</t>
  </si>
  <si>
    <t>New 25</t>
  </si>
  <si>
    <t>New 26</t>
  </si>
  <si>
    <t>New 27</t>
  </si>
  <si>
    <t>New 28</t>
  </si>
  <si>
    <t>Pacific Beach High</t>
  </si>
  <si>
    <t>PBH</t>
  </si>
  <si>
    <t>Shandon DO</t>
  </si>
  <si>
    <t>CDO</t>
  </si>
  <si>
    <t>CHS</t>
  </si>
  <si>
    <t>Coast Union High</t>
  </si>
  <si>
    <t>CAY</t>
  </si>
  <si>
    <t>APPROVED AND ORDERED PAID BY:</t>
  </si>
  <si>
    <t>Budget Code</t>
  </si>
  <si>
    <t>PC</t>
  </si>
  <si>
    <t>Paloma Creek</t>
  </si>
  <si>
    <t>Vicente Elementary</t>
  </si>
  <si>
    <t>Branch Elementary</t>
  </si>
  <si>
    <t>Dana Elementary</t>
  </si>
  <si>
    <t>Fairgrove Elementary</t>
  </si>
  <si>
    <t>LMIS</t>
  </si>
  <si>
    <t>Lucia Mar Ind Study</t>
  </si>
  <si>
    <t>Lucia Mar IS</t>
  </si>
  <si>
    <t>Budget Code | %</t>
  </si>
  <si>
    <t>%</t>
  </si>
  <si>
    <t/>
  </si>
  <si>
    <t>Encore Center</t>
  </si>
  <si>
    <t>EC</t>
  </si>
  <si>
    <t>© 2025 San Luis Obispo County Office of Education - Revised 11/2025</t>
  </si>
  <si>
    <t>NEW16</t>
  </si>
  <si>
    <t>New 16</t>
  </si>
  <si>
    <t>New 15</t>
  </si>
  <si>
    <t>Almond Acres</t>
  </si>
  <si>
    <t>AA</t>
  </si>
  <si>
    <t>xx</t>
  </si>
  <si>
    <t>Mileage Program for the San Luis Obispo County Office of Education - Mileage verified with Google Maps - Revised 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</si>
</sst>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$&quot;#,##0.00_);\(&quot;$&quot;#,##0.00\)"/>
    <numFmt numFmtId="44" formatCode="_(&quot;$&quot;* #,##0.00_);_(&quot;$&quot;* \(#,##0.00\);_(&quot;$&quot;* &quot;-&quot;??_);_(@_)"/>
    <numFmt numFmtId="164" formatCode="General_)"/>
    <numFmt numFmtId="165" formatCode="0.0_)"/>
    <numFmt numFmtId="166" formatCode="0_)"/>
    <numFmt numFmtId="167" formatCode="0.000_)"/>
    <numFmt numFmtId="168" formatCode="0.0"/>
    <numFmt numFmtId="169" formatCode="mmmm\ yyyy"/>
    <numFmt numFmtId="170" formatCode="0.00_)"/>
    <numFmt numFmtId="171" formatCode="0.000"/>
  </numFmts>
  <fonts count="44" x14ac:knownFonts="1">
    <font>
      <sz val="10"/>
      <name val="Courier"/>
    </font>
    <font>
      <sz val="10"/>
      <name val="Arial"/>
      <family val="2"/>
    </font>
    <font>
      <sz val="10"/>
      <name val="Arial"/>
      <family val="2"/>
    </font>
    <font>
      <b/>
      <sz val="10"/>
      <name val="Courier"/>
      <family val="3"/>
    </font>
    <font>
      <sz val="8"/>
      <name val="Arial"/>
      <family val="2"/>
    </font>
    <font>
      <sz val="10"/>
      <name val="Courier"/>
      <family val="3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10"/>
      <name val="Courier"/>
      <family val="3"/>
    </font>
    <font>
      <sz val="6"/>
      <name val="Arial"/>
      <family val="2"/>
    </font>
    <font>
      <sz val="7"/>
      <name val="Courier"/>
      <family val="3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6"/>
      <name val="Calibri"/>
      <family val="2"/>
      <scheme val="minor"/>
    </font>
    <font>
      <sz val="9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sz val="6"/>
      <color indexed="12"/>
      <name val="Calibri"/>
      <family val="2"/>
      <scheme val="minor"/>
    </font>
    <font>
      <sz val="8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8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7"/>
      <name val="Calibri"/>
      <family val="2"/>
      <scheme val="minor"/>
    </font>
    <font>
      <sz val="10"/>
      <color rgb="FF0070C0"/>
      <name val="Arial"/>
      <family val="2"/>
    </font>
    <font>
      <sz val="8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164" fontId="0" fillId="0" borderId="0"/>
    <xf numFmtId="44" fontId="1" fillId="0" borderId="0" applyFont="0" applyFill="0" applyBorder="0" applyAlignment="0" applyProtection="0"/>
  </cellStyleXfs>
  <cellXfs count="412">
    <xf numFmtId="164" fontId="0" fillId="0" borderId="0" xfId="0"/>
    <xf numFmtId="165" fontId="0" fillId="0" borderId="0" xfId="0" applyNumberFormat="1"/>
    <xf numFmtId="49" fontId="0" fillId="0" borderId="0" xfId="0" applyNumberFormat="1"/>
    <xf numFmtId="165" fontId="0" fillId="0" borderId="0" xfId="0" applyNumberFormat="1" applyAlignment="1">
      <alignment vertical="top"/>
    </xf>
    <xf numFmtId="164" fontId="0" fillId="2" borderId="0" xfId="0" applyFill="1"/>
    <xf numFmtId="164" fontId="2" fillId="0" borderId="0" xfId="0" applyFont="1"/>
    <xf numFmtId="165" fontId="4" fillId="0" borderId="0" xfId="0" applyNumberFormat="1" applyFont="1"/>
    <xf numFmtId="164" fontId="4" fillId="0" borderId="0" xfId="0" quotePrefix="1" applyFont="1" applyAlignment="1">
      <alignment horizontal="left"/>
    </xf>
    <xf numFmtId="1" fontId="6" fillId="2" borderId="1" xfId="0" applyNumberFormat="1" applyFont="1" applyFill="1" applyBorder="1" applyAlignment="1">
      <alignment horizontal="center"/>
    </xf>
    <xf numFmtId="164" fontId="3" fillId="0" borderId="0" xfId="0" applyFont="1" applyAlignment="1">
      <alignment horizontal="left"/>
    </xf>
    <xf numFmtId="164" fontId="6" fillId="2" borderId="0" xfId="0" applyFont="1" applyFill="1" applyAlignment="1">
      <alignment horizontal="right" vertical="center"/>
    </xf>
    <xf numFmtId="164" fontId="7" fillId="2" borderId="0" xfId="0" applyFont="1" applyFill="1" applyAlignment="1">
      <alignment horizontal="left"/>
    </xf>
    <xf numFmtId="164" fontId="4" fillId="0" borderId="0" xfId="0" applyFont="1"/>
    <xf numFmtId="164" fontId="0" fillId="2" borderId="0" xfId="0" applyFill="1" applyAlignment="1">
      <alignment vertical="top"/>
    </xf>
    <xf numFmtId="164" fontId="8" fillId="2" borderId="0" xfId="0" applyFont="1" applyFill="1" applyAlignment="1">
      <alignment horizontal="left" vertical="top" wrapText="1"/>
    </xf>
    <xf numFmtId="164" fontId="4" fillId="2" borderId="0" xfId="0" applyFont="1" applyFill="1" applyAlignment="1">
      <alignment horizontal="center"/>
    </xf>
    <xf numFmtId="164" fontId="4" fillId="2" borderId="0" xfId="0" applyFont="1" applyFill="1"/>
    <xf numFmtId="49" fontId="7" fillId="2" borderId="1" xfId="0" applyNumberFormat="1" applyFont="1" applyFill="1" applyBorder="1" applyAlignment="1">
      <alignment horizontal="left" vertical="center"/>
    </xf>
    <xf numFmtId="164" fontId="6" fillId="2" borderId="0" xfId="0" applyFont="1" applyFill="1" applyAlignment="1">
      <alignment horizontal="right"/>
    </xf>
    <xf numFmtId="49" fontId="7" fillId="2" borderId="1" xfId="0" applyNumberFormat="1" applyFont="1" applyFill="1" applyBorder="1" applyAlignment="1">
      <alignment horizontal="center" vertical="center"/>
    </xf>
    <xf numFmtId="164" fontId="7" fillId="2" borderId="1" xfId="0" applyFont="1" applyFill="1" applyBorder="1" applyAlignment="1">
      <alignment vertical="center"/>
    </xf>
    <xf numFmtId="164" fontId="7" fillId="2" borderId="1" xfId="0" applyFont="1" applyFill="1" applyBorder="1" applyAlignment="1">
      <alignment horizontal="left" vertical="center"/>
    </xf>
    <xf numFmtId="164" fontId="7" fillId="2" borderId="1" xfId="0" applyFont="1" applyFill="1" applyBorder="1" applyAlignment="1">
      <alignment horizontal="centerContinuous" vertical="center"/>
    </xf>
    <xf numFmtId="164" fontId="4" fillId="0" borderId="0" xfId="0" applyFont="1" applyAlignment="1">
      <alignment horizontal="center"/>
    </xf>
    <xf numFmtId="164" fontId="6" fillId="0" borderId="0" xfId="0" applyFont="1" applyAlignment="1">
      <alignment horizontal="left" vertical="center"/>
    </xf>
    <xf numFmtId="164" fontId="5" fillId="0" borderId="0" xfId="0" applyFont="1" applyAlignment="1">
      <alignment horizontal="left"/>
    </xf>
    <xf numFmtId="164" fontId="6" fillId="2" borderId="0" xfId="0" applyFont="1" applyFill="1" applyAlignment="1">
      <alignment horizontal="center" vertical="center"/>
    </xf>
    <xf numFmtId="164" fontId="6" fillId="3" borderId="2" xfId="0" applyFont="1" applyFill="1" applyBorder="1" applyAlignment="1">
      <alignment horizontal="center" vertical="center"/>
    </xf>
    <xf numFmtId="164" fontId="6" fillId="3" borderId="3" xfId="0" applyFont="1" applyFill="1" applyBorder="1" applyAlignment="1">
      <alignment horizontal="center" vertical="center"/>
    </xf>
    <xf numFmtId="164" fontId="6" fillId="3" borderId="4" xfId="0" applyFont="1" applyFill="1" applyBorder="1" applyAlignment="1">
      <alignment horizontal="center" vertical="center"/>
    </xf>
    <xf numFmtId="164" fontId="2" fillId="0" borderId="0" xfId="0" applyFont="1" applyAlignment="1">
      <alignment horizontal="left" vertical="center"/>
    </xf>
    <xf numFmtId="164" fontId="6" fillId="0" borderId="0" xfId="0" applyFont="1" applyAlignment="1">
      <alignment horizontal="right"/>
    </xf>
    <xf numFmtId="164" fontId="6" fillId="0" borderId="0" xfId="0" applyFont="1" applyAlignment="1">
      <alignment horizontal="center"/>
    </xf>
    <xf numFmtId="164" fontId="2" fillId="0" borderId="0" xfId="0" applyFont="1" applyAlignment="1">
      <alignment horizontal="center"/>
    </xf>
    <xf numFmtId="164" fontId="6" fillId="0" borderId="0" xfId="0" applyFont="1"/>
    <xf numFmtId="164" fontId="10" fillId="0" borderId="0" xfId="0" applyFont="1" applyAlignment="1">
      <alignment horizontal="center" vertical="center"/>
    </xf>
    <xf numFmtId="164" fontId="14" fillId="0" borderId="0" xfId="0" applyFont="1" applyAlignment="1">
      <alignment horizontal="left"/>
    </xf>
    <xf numFmtId="165" fontId="2" fillId="0" borderId="0" xfId="0" applyNumberFormat="1" applyFont="1"/>
    <xf numFmtId="1" fontId="6" fillId="2" borderId="0" xfId="0" applyNumberFormat="1" applyFont="1" applyFill="1" applyAlignment="1">
      <alignment horizontal="right"/>
    </xf>
    <xf numFmtId="1" fontId="6" fillId="2" borderId="0" xfId="0" applyNumberFormat="1" applyFont="1" applyFill="1" applyAlignment="1">
      <alignment horizontal="center"/>
    </xf>
    <xf numFmtId="164" fontId="6" fillId="0" borderId="5" xfId="0" applyFont="1" applyBorder="1" applyAlignment="1">
      <alignment horizontal="right"/>
    </xf>
    <xf numFmtId="164" fontId="6" fillId="0" borderId="6" xfId="0" applyFont="1" applyBorder="1" applyAlignment="1">
      <alignment horizontal="right"/>
    </xf>
    <xf numFmtId="164" fontId="6" fillId="0" borderId="7" xfId="0" applyFont="1" applyBorder="1" applyAlignment="1">
      <alignment horizontal="center"/>
    </xf>
    <xf numFmtId="164" fontId="6" fillId="0" borderId="8" xfId="0" applyFont="1" applyBorder="1" applyAlignment="1">
      <alignment horizontal="center"/>
    </xf>
    <xf numFmtId="164" fontId="6" fillId="0" borderId="9" xfId="0" applyFont="1" applyBorder="1" applyAlignment="1">
      <alignment horizontal="center"/>
    </xf>
    <xf numFmtId="1" fontId="6" fillId="2" borderId="7" xfId="0" applyNumberFormat="1" applyFont="1" applyFill="1" applyBorder="1" applyAlignment="1">
      <alignment horizontal="right"/>
    </xf>
    <xf numFmtId="1" fontId="6" fillId="2" borderId="10" xfId="0" applyNumberFormat="1" applyFont="1" applyFill="1" applyBorder="1" applyAlignment="1">
      <alignment horizontal="right"/>
    </xf>
    <xf numFmtId="1" fontId="6" fillId="2" borderId="11" xfId="0" applyNumberFormat="1" applyFont="1" applyFill="1" applyBorder="1" applyAlignment="1">
      <alignment horizontal="right"/>
    </xf>
    <xf numFmtId="164" fontId="3" fillId="2" borderId="0" xfId="0" applyFont="1" applyFill="1" applyAlignment="1">
      <alignment horizontal="left"/>
    </xf>
    <xf numFmtId="164" fontId="5" fillId="2" borderId="0" xfId="0" applyFont="1" applyFill="1" applyAlignment="1">
      <alignment horizontal="left"/>
    </xf>
    <xf numFmtId="164" fontId="10" fillId="2" borderId="0" xfId="0" applyFont="1" applyFill="1" applyAlignment="1">
      <alignment horizontal="center" vertical="center"/>
    </xf>
    <xf numFmtId="165" fontId="4" fillId="2" borderId="0" xfId="0" applyNumberFormat="1" applyFont="1" applyFill="1"/>
    <xf numFmtId="165" fontId="13" fillId="2" borderId="0" xfId="0" applyNumberFormat="1" applyFont="1" applyFill="1" applyAlignment="1" applyProtection="1">
      <alignment horizontal="left"/>
      <protection locked="0"/>
    </xf>
    <xf numFmtId="164" fontId="4" fillId="2" borderId="0" xfId="0" applyFont="1" applyFill="1" applyAlignment="1">
      <alignment horizontal="left"/>
    </xf>
    <xf numFmtId="164" fontId="14" fillId="2" borderId="0" xfId="0" applyFont="1" applyFill="1" applyAlignment="1">
      <alignment horizontal="left"/>
    </xf>
    <xf numFmtId="165" fontId="10" fillId="2" borderId="0" xfId="0" applyNumberFormat="1" applyFont="1" applyFill="1" applyAlignment="1">
      <alignment horizontal="left"/>
    </xf>
    <xf numFmtId="165" fontId="4" fillId="2" borderId="0" xfId="0" applyNumberFormat="1" applyFont="1" applyFill="1" applyAlignment="1">
      <alignment horizontal="left"/>
    </xf>
    <xf numFmtId="164" fontId="10" fillId="2" borderId="0" xfId="0" applyFont="1" applyFill="1" applyAlignment="1">
      <alignment horizontal="center"/>
    </xf>
    <xf numFmtId="164" fontId="10" fillId="2" borderId="0" xfId="0" applyFont="1" applyFill="1" applyAlignment="1">
      <alignment horizontal="left"/>
    </xf>
    <xf numFmtId="164" fontId="10" fillId="2" borderId="0" xfId="0" applyFont="1" applyFill="1" applyAlignment="1">
      <alignment horizontal="right"/>
    </xf>
    <xf numFmtId="165" fontId="12" fillId="2" borderId="0" xfId="0" applyNumberFormat="1" applyFont="1" applyFill="1" applyAlignment="1" applyProtection="1">
      <alignment horizontal="center"/>
      <protection locked="0"/>
    </xf>
    <xf numFmtId="165" fontId="13" fillId="2" borderId="0" xfId="0" applyNumberFormat="1" applyFont="1" applyFill="1" applyAlignment="1" applyProtection="1">
      <alignment horizontal="right"/>
      <protection locked="0"/>
    </xf>
    <xf numFmtId="164" fontId="6" fillId="3" borderId="12" xfId="0" applyFont="1" applyFill="1" applyBorder="1" applyAlignment="1">
      <alignment horizontal="center"/>
    </xf>
    <xf numFmtId="164" fontId="6" fillId="3" borderId="13" xfId="0" applyFont="1" applyFill="1" applyBorder="1" applyAlignment="1">
      <alignment horizontal="center"/>
    </xf>
    <xf numFmtId="164" fontId="11" fillId="2" borderId="0" xfId="0" quotePrefix="1" applyFont="1" applyFill="1" applyAlignment="1">
      <alignment horizontal="left"/>
    </xf>
    <xf numFmtId="165" fontId="10" fillId="2" borderId="0" xfId="0" applyNumberFormat="1" applyFont="1" applyFill="1" applyAlignment="1">
      <alignment horizontal="right"/>
    </xf>
    <xf numFmtId="165" fontId="4" fillId="2" borderId="0" xfId="0" applyNumberFormat="1" applyFont="1" applyFill="1" applyAlignment="1">
      <alignment horizontal="left" indent="1"/>
    </xf>
    <xf numFmtId="164" fontId="17" fillId="4" borderId="0" xfId="0" applyFont="1" applyFill="1"/>
    <xf numFmtId="164" fontId="17" fillId="4" borderId="0" xfId="0" applyFont="1" applyFill="1" applyAlignment="1">
      <alignment horizontal="right"/>
    </xf>
    <xf numFmtId="164" fontId="18" fillId="4" borderId="0" xfId="0" applyFont="1" applyFill="1" applyAlignment="1">
      <alignment horizontal="left"/>
    </xf>
    <xf numFmtId="164" fontId="17" fillId="4" borderId="0" xfId="0" applyFont="1" applyFill="1" applyAlignment="1">
      <alignment horizontal="left"/>
    </xf>
    <xf numFmtId="164" fontId="17" fillId="4" borderId="0" xfId="0" applyFont="1" applyFill="1" applyAlignment="1">
      <alignment horizontal="center"/>
    </xf>
    <xf numFmtId="164" fontId="19" fillId="4" borderId="0" xfId="0" applyFont="1" applyFill="1" applyAlignment="1">
      <alignment horizontal="right"/>
    </xf>
    <xf numFmtId="164" fontId="19" fillId="4" borderId="0" xfId="0" applyFont="1" applyFill="1"/>
    <xf numFmtId="164" fontId="17" fillId="0" borderId="0" xfId="0" applyFont="1"/>
    <xf numFmtId="164" fontId="17" fillId="0" borderId="0" xfId="0" applyFont="1" applyAlignment="1">
      <alignment horizontal="center"/>
    </xf>
    <xf numFmtId="164" fontId="19" fillId="0" borderId="0" xfId="0" applyFont="1" applyAlignment="1">
      <alignment horizontal="right"/>
    </xf>
    <xf numFmtId="164" fontId="19" fillId="0" borderId="0" xfId="0" applyFont="1"/>
    <xf numFmtId="164" fontId="17" fillId="0" borderId="0" xfId="0" applyFont="1" applyAlignment="1">
      <alignment horizontal="right"/>
    </xf>
    <xf numFmtId="164" fontId="18" fillId="4" borderId="0" xfId="0" applyFont="1" applyFill="1" applyAlignment="1">
      <alignment horizontal="right" vertical="center"/>
    </xf>
    <xf numFmtId="164" fontId="17" fillId="4" borderId="0" xfId="0" applyFont="1" applyFill="1" applyAlignment="1">
      <alignment vertical="top"/>
    </xf>
    <xf numFmtId="164" fontId="20" fillId="0" borderId="0" xfId="0" applyFont="1" applyAlignment="1">
      <alignment horizontal="center"/>
    </xf>
    <xf numFmtId="164" fontId="17" fillId="0" borderId="0" xfId="0" applyFont="1" applyAlignment="1">
      <alignment horizontal="left"/>
    </xf>
    <xf numFmtId="164" fontId="18" fillId="0" borderId="0" xfId="0" applyFont="1" applyAlignment="1">
      <alignment horizontal="left"/>
    </xf>
    <xf numFmtId="164" fontId="18" fillId="0" borderId="0" xfId="0" applyFont="1"/>
    <xf numFmtId="164" fontId="17" fillId="0" borderId="0" xfId="0" applyFont="1" applyAlignment="1">
      <alignment vertical="top"/>
    </xf>
    <xf numFmtId="164" fontId="21" fillId="0" borderId="0" xfId="0" applyFont="1"/>
    <xf numFmtId="164" fontId="21" fillId="0" borderId="0" xfId="0" applyFont="1" applyAlignment="1">
      <alignment horizontal="right"/>
    </xf>
    <xf numFmtId="164" fontId="22" fillId="0" borderId="0" xfId="0" applyFont="1" applyAlignment="1">
      <alignment horizontal="left"/>
    </xf>
    <xf numFmtId="164" fontId="23" fillId="0" borderId="0" xfId="0" applyFont="1"/>
    <xf numFmtId="164" fontId="23" fillId="0" borderId="0" xfId="0" applyFont="1" applyAlignment="1">
      <alignment horizontal="right"/>
    </xf>
    <xf numFmtId="164" fontId="24" fillId="4" borderId="0" xfId="0" applyFont="1" applyFill="1" applyAlignment="1">
      <alignment horizontal="left"/>
    </xf>
    <xf numFmtId="164" fontId="25" fillId="4" borderId="0" xfId="0" applyFont="1" applyFill="1" applyAlignment="1">
      <alignment horizontal="left" vertical="top" wrapText="1"/>
    </xf>
    <xf numFmtId="164" fontId="18" fillId="4" borderId="0" xfId="0" applyFont="1" applyFill="1" applyAlignment="1">
      <alignment horizontal="right" vertical="top" wrapText="1"/>
    </xf>
    <xf numFmtId="165" fontId="17" fillId="4" borderId="0" xfId="0" applyNumberFormat="1" applyFont="1" applyFill="1"/>
    <xf numFmtId="0" fontId="21" fillId="0" borderId="0" xfId="0" applyNumberFormat="1" applyFont="1"/>
    <xf numFmtId="0" fontId="21" fillId="0" borderId="0" xfId="0" applyNumberFormat="1" applyFont="1" applyAlignment="1">
      <alignment horizontal="right"/>
    </xf>
    <xf numFmtId="0" fontId="17" fillId="0" borderId="0" xfId="0" applyNumberFormat="1" applyFont="1" applyAlignment="1">
      <alignment horizontal="center"/>
    </xf>
    <xf numFmtId="0" fontId="19" fillId="0" borderId="0" xfId="0" applyNumberFormat="1" applyFont="1" applyAlignment="1">
      <alignment horizontal="right"/>
    </xf>
    <xf numFmtId="49" fontId="22" fillId="0" borderId="0" xfId="0" applyNumberFormat="1" applyFont="1" applyAlignment="1">
      <alignment horizontal="left"/>
    </xf>
    <xf numFmtId="0" fontId="23" fillId="0" borderId="0" xfId="0" applyNumberFormat="1" applyFont="1" applyAlignment="1">
      <alignment horizontal="right"/>
    </xf>
    <xf numFmtId="164" fontId="26" fillId="4" borderId="0" xfId="0" applyFont="1" applyFill="1" applyAlignment="1">
      <alignment horizontal="center" vertical="center"/>
    </xf>
    <xf numFmtId="164" fontId="23" fillId="0" borderId="2" xfId="0" applyFont="1" applyBorder="1"/>
    <xf numFmtId="164" fontId="23" fillId="0" borderId="3" xfId="0" applyFont="1" applyBorder="1"/>
    <xf numFmtId="164" fontId="23" fillId="0" borderId="4" xfId="0" applyFont="1" applyBorder="1"/>
    <xf numFmtId="164" fontId="23" fillId="0" borderId="14" xfId="0" applyFont="1" applyBorder="1" applyAlignment="1">
      <alignment horizontal="center"/>
    </xf>
    <xf numFmtId="164" fontId="23" fillId="0" borderId="15" xfId="0" applyFont="1" applyBorder="1" applyAlignment="1">
      <alignment vertical="top"/>
    </xf>
    <xf numFmtId="164" fontId="23" fillId="0" borderId="16" xfId="0" applyFont="1" applyBorder="1" applyAlignment="1">
      <alignment vertical="top"/>
    </xf>
    <xf numFmtId="164" fontId="23" fillId="0" borderId="6" xfId="0" applyFont="1" applyBorder="1" applyAlignment="1">
      <alignment vertical="top"/>
    </xf>
    <xf numFmtId="164" fontId="23" fillId="0" borderId="17" xfId="0" applyFont="1" applyBorder="1" applyAlignment="1">
      <alignment horizontal="center" vertical="top"/>
    </xf>
    <xf numFmtId="165" fontId="17" fillId="0" borderId="0" xfId="0" applyNumberFormat="1" applyFont="1"/>
    <xf numFmtId="164" fontId="18" fillId="0" borderId="0" xfId="0" applyFont="1" applyAlignment="1">
      <alignment horizontal="center"/>
    </xf>
    <xf numFmtId="164" fontId="17" fillId="2" borderId="0" xfId="0" applyFont="1" applyFill="1"/>
    <xf numFmtId="1" fontId="17" fillId="2" borderId="0" xfId="0" applyNumberFormat="1" applyFont="1" applyFill="1" applyAlignment="1">
      <alignment horizontal="center"/>
    </xf>
    <xf numFmtId="49" fontId="24" fillId="2" borderId="0" xfId="0" applyNumberFormat="1" applyFont="1" applyFill="1"/>
    <xf numFmtId="165" fontId="17" fillId="2" borderId="0" xfId="0" applyNumberFormat="1" applyFont="1" applyFill="1"/>
    <xf numFmtId="164" fontId="17" fillId="5" borderId="0" xfId="0" applyFont="1" applyFill="1"/>
    <xf numFmtId="1" fontId="17" fillId="0" borderId="0" xfId="0" applyNumberFormat="1" applyFont="1"/>
    <xf numFmtId="49" fontId="17" fillId="5" borderId="0" xfId="0" applyNumberFormat="1" applyFont="1" applyFill="1"/>
    <xf numFmtId="0" fontId="19" fillId="0" borderId="0" xfId="0" applyNumberFormat="1" applyFont="1"/>
    <xf numFmtId="0" fontId="17" fillId="5" borderId="0" xfId="0" applyNumberFormat="1" applyFont="1" applyFill="1" applyAlignment="1">
      <alignment horizontal="left"/>
    </xf>
    <xf numFmtId="0" fontId="17" fillId="5" borderId="0" xfId="0" applyNumberFormat="1" applyFont="1" applyFill="1"/>
    <xf numFmtId="164" fontId="20" fillId="6" borderId="0" xfId="0" applyFont="1" applyFill="1" applyAlignment="1">
      <alignment horizontal="left"/>
    </xf>
    <xf numFmtId="165" fontId="17" fillId="5" borderId="0" xfId="0" applyNumberFormat="1" applyFont="1" applyFill="1"/>
    <xf numFmtId="165" fontId="17" fillId="0" borderId="0" xfId="0" applyNumberFormat="1" applyFont="1" applyAlignment="1">
      <alignment horizontal="left"/>
    </xf>
    <xf numFmtId="1" fontId="18" fillId="0" borderId="0" xfId="0" applyNumberFormat="1" applyFont="1"/>
    <xf numFmtId="165" fontId="17" fillId="4" borderId="0" xfId="0" applyNumberFormat="1" applyFont="1" applyFill="1" applyAlignment="1">
      <alignment vertical="top"/>
    </xf>
    <xf numFmtId="49" fontId="17" fillId="5" borderId="0" xfId="0" applyNumberFormat="1" applyFont="1" applyFill="1" applyAlignment="1">
      <alignment horizontal="center"/>
    </xf>
    <xf numFmtId="164" fontId="17" fillId="2" borderId="16" xfId="0" applyFont="1" applyFill="1" applyBorder="1"/>
    <xf numFmtId="164" fontId="17" fillId="0" borderId="16" xfId="0" applyFont="1" applyBorder="1"/>
    <xf numFmtId="164" fontId="17" fillId="2" borderId="0" xfId="0" applyFont="1" applyFill="1" applyAlignment="1">
      <alignment horizontal="center"/>
    </xf>
    <xf numFmtId="164" fontId="19" fillId="2" borderId="0" xfId="0" applyFont="1" applyFill="1" applyAlignment="1">
      <alignment horizontal="right"/>
    </xf>
    <xf numFmtId="164" fontId="19" fillId="2" borderId="0" xfId="0" applyFont="1" applyFill="1"/>
    <xf numFmtId="164" fontId="17" fillId="2" borderId="0" xfId="0" applyFont="1" applyFill="1" applyAlignment="1">
      <alignment horizontal="left"/>
    </xf>
    <xf numFmtId="164" fontId="24" fillId="4" borderId="0" xfId="0" applyFont="1" applyFill="1"/>
    <xf numFmtId="49" fontId="17" fillId="4" borderId="0" xfId="0" applyNumberFormat="1" applyFont="1" applyFill="1"/>
    <xf numFmtId="164" fontId="27" fillId="2" borderId="0" xfId="0" quotePrefix="1" applyFont="1" applyFill="1" applyAlignment="1">
      <alignment horizontal="left"/>
    </xf>
    <xf numFmtId="167" fontId="17" fillId="2" borderId="18" xfId="0" applyNumberFormat="1" applyFont="1" applyFill="1" applyBorder="1"/>
    <xf numFmtId="167" fontId="24" fillId="0" borderId="0" xfId="0" applyNumberFormat="1" applyFont="1"/>
    <xf numFmtId="164" fontId="27" fillId="0" borderId="0" xfId="0" quotePrefix="1" applyFont="1" applyAlignment="1">
      <alignment horizontal="left"/>
    </xf>
    <xf numFmtId="49" fontId="17" fillId="4" borderId="0" xfId="0" applyNumberFormat="1" applyFont="1" applyFill="1" applyAlignment="1">
      <alignment horizontal="right"/>
    </xf>
    <xf numFmtId="164" fontId="24" fillId="2" borderId="0" xfId="0" applyFont="1" applyFill="1" applyAlignment="1">
      <alignment horizontal="center"/>
    </xf>
    <xf numFmtId="164" fontId="28" fillId="2" borderId="0" xfId="0" applyFont="1" applyFill="1" applyAlignment="1">
      <alignment horizontal="right"/>
    </xf>
    <xf numFmtId="164" fontId="24" fillId="2" borderId="0" xfId="0" applyFont="1" applyFill="1"/>
    <xf numFmtId="164" fontId="28" fillId="2" borderId="0" xfId="0" applyFont="1" applyFill="1"/>
    <xf numFmtId="44" fontId="18" fillId="2" borderId="0" xfId="1" applyFont="1" applyFill="1" applyProtection="1"/>
    <xf numFmtId="164" fontId="24" fillId="0" borderId="0" xfId="0" applyFont="1" applyAlignment="1">
      <alignment horizontal="center"/>
    </xf>
    <xf numFmtId="164" fontId="28" fillId="0" borderId="0" xfId="0" applyFont="1" applyAlignment="1">
      <alignment horizontal="right"/>
    </xf>
    <xf numFmtId="164" fontId="24" fillId="0" borderId="0" xfId="0" applyFont="1"/>
    <xf numFmtId="164" fontId="28" fillId="0" borderId="0" xfId="0" applyFont="1"/>
    <xf numFmtId="7" fontId="17" fillId="0" borderId="0" xfId="0" applyNumberFormat="1" applyFont="1"/>
    <xf numFmtId="49" fontId="17" fillId="0" borderId="0" xfId="0" applyNumberFormat="1" applyFont="1"/>
    <xf numFmtId="49" fontId="19" fillId="2" borderId="0" xfId="0" quotePrefix="1" applyNumberFormat="1" applyFont="1" applyFill="1" applyAlignment="1">
      <alignment horizontal="left"/>
    </xf>
    <xf numFmtId="49" fontId="19" fillId="2" borderId="0" xfId="0" applyNumberFormat="1" applyFont="1" applyFill="1"/>
    <xf numFmtId="7" fontId="17" fillId="0" borderId="0" xfId="0" applyNumberFormat="1" applyFont="1" applyAlignment="1">
      <alignment vertical="top"/>
    </xf>
    <xf numFmtId="49" fontId="19" fillId="0" borderId="0" xfId="0" quotePrefix="1" applyNumberFormat="1" applyFont="1" applyAlignment="1">
      <alignment horizontal="left"/>
    </xf>
    <xf numFmtId="49" fontId="19" fillId="0" borderId="0" xfId="0" applyNumberFormat="1" applyFont="1"/>
    <xf numFmtId="166" fontId="17" fillId="0" borderId="0" xfId="0" applyNumberFormat="1" applyFont="1"/>
    <xf numFmtId="49" fontId="19" fillId="2" borderId="0" xfId="0" quotePrefix="1" applyNumberFormat="1" applyFont="1" applyFill="1" applyAlignment="1">
      <alignment horizontal="left" vertical="top"/>
    </xf>
    <xf numFmtId="49" fontId="19" fillId="2" borderId="0" xfId="0" applyNumberFormat="1" applyFont="1" applyFill="1" applyAlignment="1">
      <alignment vertical="top"/>
    </xf>
    <xf numFmtId="49" fontId="17" fillId="2" borderId="0" xfId="0" applyNumberFormat="1" applyFont="1" applyFill="1" applyAlignment="1">
      <alignment vertical="top"/>
    </xf>
    <xf numFmtId="164" fontId="17" fillId="2" borderId="0" xfId="0" applyFont="1" applyFill="1" applyAlignment="1">
      <alignment vertical="top"/>
    </xf>
    <xf numFmtId="49" fontId="19" fillId="0" borderId="0" xfId="0" quotePrefix="1" applyNumberFormat="1" applyFont="1" applyAlignment="1">
      <alignment horizontal="left" vertical="top"/>
    </xf>
    <xf numFmtId="49" fontId="19" fillId="0" borderId="0" xfId="0" applyNumberFormat="1" applyFont="1" applyAlignment="1">
      <alignment vertical="top"/>
    </xf>
    <xf numFmtId="49" fontId="17" fillId="0" borderId="0" xfId="0" applyNumberFormat="1" applyFont="1" applyAlignment="1">
      <alignment vertical="top"/>
    </xf>
    <xf numFmtId="164" fontId="18" fillId="0" borderId="0" xfId="0" applyFont="1" applyAlignment="1">
      <alignment vertical="top"/>
    </xf>
    <xf numFmtId="166" fontId="17" fillId="0" borderId="0" xfId="0" applyNumberFormat="1" applyFont="1" applyAlignment="1">
      <alignment vertical="top"/>
    </xf>
    <xf numFmtId="49" fontId="17" fillId="0" borderId="16" xfId="0" applyNumberFormat="1" applyFont="1" applyBorder="1"/>
    <xf numFmtId="49" fontId="17" fillId="2" borderId="0" xfId="0" applyNumberFormat="1" applyFont="1" applyFill="1"/>
    <xf numFmtId="49" fontId="17" fillId="0" borderId="16" xfId="0" applyNumberFormat="1" applyFont="1" applyBorder="1" applyAlignment="1">
      <alignment wrapText="1"/>
    </xf>
    <xf numFmtId="49" fontId="19" fillId="0" borderId="16" xfId="0" applyNumberFormat="1" applyFont="1" applyBorder="1"/>
    <xf numFmtId="164" fontId="17" fillId="4" borderId="0" xfId="0" quotePrefix="1" applyFont="1" applyFill="1" applyAlignment="1">
      <alignment horizontal="right" vertical="top" wrapText="1"/>
    </xf>
    <xf numFmtId="49" fontId="20" fillId="2" borderId="0" xfId="0" quotePrefix="1" applyNumberFormat="1" applyFont="1" applyFill="1" applyAlignment="1">
      <alignment horizontal="left"/>
    </xf>
    <xf numFmtId="49" fontId="20" fillId="0" borderId="0" xfId="0" quotePrefix="1" applyNumberFormat="1" applyFont="1" applyAlignment="1">
      <alignment horizontal="left"/>
    </xf>
    <xf numFmtId="49" fontId="18" fillId="0" borderId="0" xfId="0" applyNumberFormat="1" applyFont="1"/>
    <xf numFmtId="164" fontId="29" fillId="0" borderId="0" xfId="0" applyFont="1" applyAlignment="1">
      <alignment horizontal="left"/>
    </xf>
    <xf numFmtId="164" fontId="18" fillId="0" borderId="0" xfId="0" applyFont="1" applyAlignment="1">
      <alignment horizontal="right"/>
    </xf>
    <xf numFmtId="164" fontId="18" fillId="0" borderId="0" xfId="0" applyFont="1" applyAlignment="1">
      <alignment horizontal="right" vertical="top"/>
    </xf>
    <xf numFmtId="165" fontId="24" fillId="4" borderId="0" xfId="0" applyNumberFormat="1" applyFont="1" applyFill="1"/>
    <xf numFmtId="164" fontId="18" fillId="4" borderId="0" xfId="0" applyFont="1" applyFill="1" applyAlignment="1">
      <alignment horizontal="right" vertical="top"/>
    </xf>
    <xf numFmtId="164" fontId="17" fillId="4" borderId="0" xfId="0" applyFont="1" applyFill="1" applyAlignment="1">
      <alignment horizontal="left" vertical="top"/>
    </xf>
    <xf numFmtId="164" fontId="18" fillId="4" borderId="0" xfId="0" applyFont="1" applyFill="1" applyAlignment="1">
      <alignment vertical="top"/>
    </xf>
    <xf numFmtId="164" fontId="18" fillId="4" borderId="0" xfId="0" applyFont="1" applyFill="1"/>
    <xf numFmtId="164" fontId="18" fillId="4" borderId="0" xfId="0" applyFont="1" applyFill="1" applyAlignment="1">
      <alignment horizontal="right"/>
    </xf>
    <xf numFmtId="164" fontId="29" fillId="4" borderId="0" xfId="0" applyFont="1" applyFill="1"/>
    <xf numFmtId="165" fontId="26" fillId="4" borderId="0" xfId="0" applyNumberFormat="1" applyFont="1" applyFill="1" applyAlignment="1">
      <alignment horizontal="left"/>
    </xf>
    <xf numFmtId="165" fontId="29" fillId="4" borderId="0" xfId="0" applyNumberFormat="1" applyFont="1" applyFill="1" applyAlignment="1">
      <alignment horizontal="left"/>
    </xf>
    <xf numFmtId="165" fontId="29" fillId="4" borderId="0" xfId="0" applyNumberFormat="1" applyFont="1" applyFill="1"/>
    <xf numFmtId="167" fontId="24" fillId="4" borderId="0" xfId="0" applyNumberFormat="1" applyFont="1" applyFill="1"/>
    <xf numFmtId="7" fontId="17" fillId="4" borderId="0" xfId="0" applyNumberFormat="1" applyFont="1" applyFill="1" applyAlignment="1">
      <alignment vertical="top"/>
    </xf>
    <xf numFmtId="164" fontId="24" fillId="4" borderId="0" xfId="0" applyFont="1" applyFill="1" applyAlignment="1">
      <alignment vertical="top"/>
    </xf>
    <xf numFmtId="49" fontId="24" fillId="0" borderId="0" xfId="0" applyNumberFormat="1" applyFont="1"/>
    <xf numFmtId="164" fontId="1" fillId="3" borderId="3" xfId="0" applyFont="1" applyFill="1" applyBorder="1" applyAlignment="1">
      <alignment horizontal="left" vertical="center"/>
    </xf>
    <xf numFmtId="164" fontId="1" fillId="2" borderId="0" xfId="0" applyFont="1" applyFill="1"/>
    <xf numFmtId="164" fontId="30" fillId="4" borderId="0" xfId="0" applyFont="1" applyFill="1"/>
    <xf numFmtId="164" fontId="30" fillId="4" borderId="0" xfId="0" applyFont="1" applyFill="1" applyAlignment="1">
      <alignment horizontal="right"/>
    </xf>
    <xf numFmtId="164" fontId="31" fillId="4" borderId="0" xfId="0" applyFont="1" applyFill="1" applyAlignment="1">
      <alignment horizontal="left"/>
    </xf>
    <xf numFmtId="164" fontId="30" fillId="4" borderId="0" xfId="0" applyFont="1" applyFill="1" applyAlignment="1">
      <alignment horizontal="left"/>
    </xf>
    <xf numFmtId="49" fontId="33" fillId="7" borderId="1" xfId="0" applyNumberFormat="1" applyFont="1" applyFill="1" applyBorder="1" applyAlignment="1" applyProtection="1">
      <alignment horizontal="center" vertical="center"/>
      <protection locked="0"/>
    </xf>
    <xf numFmtId="164" fontId="33" fillId="7" borderId="1" xfId="0" applyFont="1" applyFill="1" applyBorder="1" applyAlignment="1" applyProtection="1">
      <alignment horizontal="center" vertical="center"/>
      <protection locked="0"/>
    </xf>
    <xf numFmtId="164" fontId="33" fillId="7" borderId="19" xfId="0" applyFont="1" applyFill="1" applyBorder="1" applyAlignment="1" applyProtection="1">
      <alignment horizontal="left" vertical="center"/>
      <protection locked="0"/>
    </xf>
    <xf numFmtId="1" fontId="18" fillId="8" borderId="1" xfId="0" applyNumberFormat="1" applyFont="1" applyFill="1" applyBorder="1" applyAlignment="1">
      <alignment horizontal="center"/>
    </xf>
    <xf numFmtId="1" fontId="18" fillId="8" borderId="19" xfId="0" applyNumberFormat="1" applyFont="1" applyFill="1" applyBorder="1" applyAlignment="1">
      <alignment horizontal="center"/>
    </xf>
    <xf numFmtId="164" fontId="18" fillId="8" borderId="1" xfId="0" applyFont="1" applyFill="1" applyBorder="1" applyAlignment="1">
      <alignment horizontal="center"/>
    </xf>
    <xf numFmtId="168" fontId="18" fillId="8" borderId="4" xfId="0" applyNumberFormat="1" applyFont="1" applyFill="1" applyBorder="1" applyAlignment="1">
      <alignment horizontal="right"/>
    </xf>
    <xf numFmtId="164" fontId="18" fillId="8" borderId="2" xfId="0" applyFont="1" applyFill="1" applyBorder="1" applyAlignment="1">
      <alignment horizontal="right"/>
    </xf>
    <xf numFmtId="164" fontId="18" fillId="8" borderId="20" xfId="0" applyFont="1" applyFill="1" applyBorder="1" applyAlignment="1">
      <alignment horizontal="right"/>
    </xf>
    <xf numFmtId="164" fontId="18" fillId="8" borderId="15" xfId="0" applyFont="1" applyFill="1" applyBorder="1" applyAlignment="1">
      <alignment horizontal="right"/>
    </xf>
    <xf numFmtId="44" fontId="18" fillId="8" borderId="6" xfId="1" applyFont="1" applyFill="1" applyBorder="1" applyAlignment="1" applyProtection="1">
      <alignment horizontal="right"/>
    </xf>
    <xf numFmtId="165" fontId="26" fillId="8" borderId="20" xfId="0" applyNumberFormat="1" applyFont="1" applyFill="1" applyBorder="1" applyAlignment="1">
      <alignment horizontal="right"/>
    </xf>
    <xf numFmtId="165" fontId="29" fillId="8" borderId="21" xfId="0" applyNumberFormat="1" applyFont="1" applyFill="1" applyBorder="1" applyAlignment="1">
      <alignment horizontal="left"/>
    </xf>
    <xf numFmtId="170" fontId="29" fillId="8" borderId="21" xfId="0" applyNumberFormat="1" applyFont="1" applyFill="1" applyBorder="1" applyAlignment="1">
      <alignment horizontal="left"/>
    </xf>
    <xf numFmtId="168" fontId="33" fillId="8" borderId="1" xfId="0" applyNumberFormat="1" applyFont="1" applyFill="1" applyBorder="1" applyAlignment="1">
      <alignment horizontal="right" vertical="center"/>
    </xf>
    <xf numFmtId="49" fontId="15" fillId="2" borderId="0" xfId="0" quotePrefix="1" applyNumberFormat="1" applyFont="1" applyFill="1" applyAlignment="1">
      <alignment horizontal="left"/>
    </xf>
    <xf numFmtId="49" fontId="15" fillId="2" borderId="0" xfId="0" quotePrefix="1" applyNumberFormat="1" applyFont="1" applyFill="1" applyAlignment="1">
      <alignment horizontal="left" vertical="top"/>
    </xf>
    <xf numFmtId="49" fontId="24" fillId="4" borderId="0" xfId="0" applyNumberFormat="1" applyFont="1" applyFill="1" applyAlignment="1">
      <alignment horizontal="left" vertical="center"/>
    </xf>
    <xf numFmtId="165" fontId="34" fillId="4" borderId="0" xfId="0" applyNumberFormat="1" applyFont="1" applyFill="1" applyAlignment="1">
      <alignment horizontal="left"/>
    </xf>
    <xf numFmtId="165" fontId="34" fillId="4" borderId="0" xfId="0" applyNumberFormat="1" applyFont="1" applyFill="1" applyAlignment="1">
      <alignment horizontal="right"/>
    </xf>
    <xf numFmtId="164" fontId="30" fillId="4" borderId="0" xfId="0" applyFont="1" applyFill="1" applyAlignment="1">
      <alignment vertical="center"/>
    </xf>
    <xf numFmtId="1" fontId="6" fillId="9" borderId="10" xfId="0" applyNumberFormat="1" applyFont="1" applyFill="1" applyBorder="1" applyAlignment="1">
      <alignment horizontal="right"/>
    </xf>
    <xf numFmtId="164" fontId="2" fillId="9" borderId="0" xfId="0" applyFont="1" applyFill="1"/>
    <xf numFmtId="164" fontId="1" fillId="9" borderId="0" xfId="0" applyFont="1" applyFill="1" applyAlignment="1">
      <alignment horizontal="left" vertical="center"/>
    </xf>
    <xf numFmtId="164" fontId="6" fillId="9" borderId="8" xfId="0" applyFont="1" applyFill="1" applyBorder="1" applyAlignment="1">
      <alignment horizontal="center"/>
    </xf>
    <xf numFmtId="164" fontId="6" fillId="10" borderId="12" xfId="0" applyFont="1" applyFill="1" applyBorder="1" applyAlignment="1">
      <alignment horizontal="center"/>
    </xf>
    <xf numFmtId="164" fontId="2" fillId="0" borderId="7" xfId="0" applyFont="1" applyBorder="1"/>
    <xf numFmtId="164" fontId="1" fillId="0" borderId="8" xfId="0" applyFont="1" applyBorder="1" applyAlignment="1">
      <alignment horizontal="left" vertical="center"/>
    </xf>
    <xf numFmtId="164" fontId="1" fillId="0" borderId="8" xfId="0" applyFont="1" applyBorder="1"/>
    <xf numFmtId="164" fontId="2" fillId="0" borderId="9" xfId="0" applyFont="1" applyBorder="1"/>
    <xf numFmtId="164" fontId="2" fillId="0" borderId="10" xfId="0" applyFont="1" applyBorder="1"/>
    <xf numFmtId="164" fontId="1" fillId="0" borderId="22" xfId="0" applyFont="1" applyBorder="1" applyAlignment="1">
      <alignment horizontal="left" vertical="center"/>
    </xf>
    <xf numFmtId="164" fontId="2" fillId="0" borderId="22" xfId="0" applyFont="1" applyBorder="1"/>
    <xf numFmtId="164" fontId="2" fillId="0" borderId="23" xfId="0" applyFont="1" applyBorder="1"/>
    <xf numFmtId="164" fontId="1" fillId="0" borderId="22" xfId="0" applyFont="1" applyBorder="1"/>
    <xf numFmtId="49" fontId="1" fillId="0" borderId="22" xfId="0" applyNumberFormat="1" applyFont="1" applyBorder="1" applyAlignment="1">
      <alignment horizontal="left" vertical="center"/>
    </xf>
    <xf numFmtId="164" fontId="2" fillId="9" borderId="10" xfId="0" applyFont="1" applyFill="1" applyBorder="1"/>
    <xf numFmtId="164" fontId="1" fillId="9" borderId="22" xfId="0" applyFont="1" applyFill="1" applyBorder="1"/>
    <xf numFmtId="164" fontId="2" fillId="9" borderId="23" xfId="0" applyFont="1" applyFill="1" applyBorder="1"/>
    <xf numFmtId="164" fontId="1" fillId="0" borderId="22" xfId="0" applyFont="1" applyBorder="1" applyAlignment="1">
      <alignment horizontal="left"/>
    </xf>
    <xf numFmtId="164" fontId="1" fillId="9" borderId="22" xfId="0" applyFont="1" applyFill="1" applyBorder="1" applyAlignment="1">
      <alignment horizontal="left" vertical="center"/>
    </xf>
    <xf numFmtId="164" fontId="2" fillId="9" borderId="22" xfId="0" applyFont="1" applyFill="1" applyBorder="1"/>
    <xf numFmtId="164" fontId="1" fillId="9" borderId="22" xfId="0" quotePrefix="1" applyFont="1" applyFill="1" applyBorder="1" applyAlignment="1">
      <alignment horizontal="left" vertical="center"/>
    </xf>
    <xf numFmtId="164" fontId="1" fillId="9" borderId="22" xfId="0" quotePrefix="1" applyFont="1" applyFill="1" applyBorder="1" applyAlignment="1">
      <alignment horizontal="left"/>
    </xf>
    <xf numFmtId="164" fontId="1" fillId="2" borderId="22" xfId="0" applyFont="1" applyFill="1" applyBorder="1" applyAlignment="1">
      <alignment horizontal="left"/>
    </xf>
    <xf numFmtId="164" fontId="6" fillId="0" borderId="22" xfId="0" applyFont="1" applyBorder="1" applyAlignment="1">
      <alignment horizontal="center"/>
    </xf>
    <xf numFmtId="164" fontId="6" fillId="9" borderId="22" xfId="0" applyFont="1" applyFill="1" applyBorder="1" applyAlignment="1">
      <alignment horizontal="center"/>
    </xf>
    <xf numFmtId="164" fontId="6" fillId="10" borderId="22" xfId="0" applyFont="1" applyFill="1" applyBorder="1" applyAlignment="1">
      <alignment horizontal="center"/>
    </xf>
    <xf numFmtId="164" fontId="6" fillId="10" borderId="24" xfId="0" applyFont="1" applyFill="1" applyBorder="1" applyAlignment="1">
      <alignment horizontal="right"/>
    </xf>
    <xf numFmtId="164" fontId="11" fillId="9" borderId="0" xfId="0" applyFont="1" applyFill="1"/>
    <xf numFmtId="165" fontId="38" fillId="0" borderId="25" xfId="0" applyNumberFormat="1" applyFont="1" applyBorder="1"/>
    <xf numFmtId="164" fontId="39" fillId="10" borderId="22" xfId="0" applyFont="1" applyFill="1" applyBorder="1" applyAlignment="1">
      <alignment horizontal="center"/>
    </xf>
    <xf numFmtId="165" fontId="38" fillId="0" borderId="8" xfId="0" applyNumberFormat="1" applyFont="1" applyBorder="1"/>
    <xf numFmtId="165" fontId="38" fillId="0" borderId="10" xfId="0" applyNumberFormat="1" applyFont="1" applyBorder="1"/>
    <xf numFmtId="165" fontId="38" fillId="0" borderId="22" xfId="0" applyNumberFormat="1" applyFont="1" applyBorder="1"/>
    <xf numFmtId="165" fontId="38" fillId="9" borderId="22" xfId="0" applyNumberFormat="1" applyFont="1" applyFill="1" applyBorder="1"/>
    <xf numFmtId="165" fontId="38" fillId="9" borderId="10" xfId="0" applyNumberFormat="1" applyFont="1" applyFill="1" applyBorder="1"/>
    <xf numFmtId="165" fontId="38" fillId="0" borderId="26" xfId="0" applyNumberFormat="1" applyFont="1" applyBorder="1"/>
    <xf numFmtId="165" fontId="39" fillId="0" borderId="22" xfId="0" applyNumberFormat="1" applyFont="1" applyBorder="1"/>
    <xf numFmtId="165" fontId="39" fillId="9" borderId="22" xfId="0" applyNumberFormat="1" applyFont="1" applyFill="1" applyBorder="1"/>
    <xf numFmtId="165" fontId="39" fillId="2" borderId="22" xfId="0" applyNumberFormat="1" applyFont="1" applyFill="1" applyBorder="1"/>
    <xf numFmtId="165" fontId="39" fillId="0" borderId="27" xfId="0" applyNumberFormat="1" applyFont="1" applyBorder="1"/>
    <xf numFmtId="165" fontId="10" fillId="2" borderId="7" xfId="0" applyNumberFormat="1" applyFont="1" applyFill="1" applyBorder="1" applyAlignment="1">
      <alignment horizontal="right"/>
    </xf>
    <xf numFmtId="165" fontId="4" fillId="2" borderId="9" xfId="0" applyNumberFormat="1" applyFont="1" applyFill="1" applyBorder="1" applyAlignment="1">
      <alignment horizontal="left"/>
    </xf>
    <xf numFmtId="165" fontId="4" fillId="2" borderId="23" xfId="0" applyNumberFormat="1" applyFont="1" applyFill="1" applyBorder="1" applyAlignment="1">
      <alignment horizontal="left"/>
    </xf>
    <xf numFmtId="165" fontId="10" fillId="2" borderId="28" xfId="0" applyNumberFormat="1" applyFont="1" applyFill="1" applyBorder="1" applyAlignment="1">
      <alignment horizontal="right"/>
    </xf>
    <xf numFmtId="165" fontId="10" fillId="2" borderId="29" xfId="0" applyNumberFormat="1" applyFont="1" applyFill="1" applyBorder="1" applyAlignment="1">
      <alignment horizontal="right"/>
    </xf>
    <xf numFmtId="164" fontId="6" fillId="10" borderId="23" xfId="0" applyFont="1" applyFill="1" applyBorder="1" applyAlignment="1">
      <alignment horizontal="right"/>
    </xf>
    <xf numFmtId="164" fontId="6" fillId="10" borderId="13" xfId="0" applyFont="1" applyFill="1" applyBorder="1" applyAlignment="1">
      <alignment horizontal="right"/>
    </xf>
    <xf numFmtId="164" fontId="6" fillId="10" borderId="30" xfId="0" applyFont="1" applyFill="1" applyBorder="1"/>
    <xf numFmtId="164" fontId="6" fillId="10" borderId="31" xfId="0" applyFont="1" applyFill="1" applyBorder="1"/>
    <xf numFmtId="164" fontId="39" fillId="10" borderId="31" xfId="0" applyFont="1" applyFill="1" applyBorder="1"/>
    <xf numFmtId="164" fontId="6" fillId="10" borderId="32" xfId="0" applyFont="1" applyFill="1" applyBorder="1"/>
    <xf numFmtId="164" fontId="17" fillId="4" borderId="0" xfId="0" quotePrefix="1" applyFont="1" applyFill="1" applyAlignment="1">
      <alignment horizontal="left" vertical="top" wrapText="1"/>
    </xf>
    <xf numFmtId="164" fontId="6" fillId="10" borderId="35" xfId="0" applyFont="1" applyFill="1" applyBorder="1" applyAlignment="1">
      <alignment horizontal="right"/>
    </xf>
    <xf numFmtId="164" fontId="1" fillId="0" borderId="0" xfId="0" applyFont="1"/>
    <xf numFmtId="164" fontId="1" fillId="0" borderId="0" xfId="0" applyFont="1" applyAlignment="1">
      <alignment horizontal="left"/>
    </xf>
    <xf numFmtId="165" fontId="40" fillId="9" borderId="22" xfId="0" applyNumberFormat="1" applyFont="1" applyFill="1" applyBorder="1"/>
    <xf numFmtId="164" fontId="6" fillId="10" borderId="36" xfId="0" applyFont="1" applyFill="1" applyBorder="1" applyAlignment="1">
      <alignment horizontal="right"/>
    </xf>
    <xf numFmtId="164" fontId="6" fillId="3" borderId="25" xfId="0" applyFont="1" applyFill="1" applyBorder="1" applyAlignment="1">
      <alignment horizontal="center"/>
    </xf>
    <xf numFmtId="165" fontId="38" fillId="0" borderId="37" xfId="0" applyNumberFormat="1" applyFont="1" applyBorder="1"/>
    <xf numFmtId="165" fontId="40" fillId="0" borderId="0" xfId="0" applyNumberFormat="1" applyFont="1"/>
    <xf numFmtId="164" fontId="18" fillId="4" borderId="0" xfId="0" applyFont="1" applyFill="1" applyAlignment="1">
      <alignment horizontal="center" vertical="center"/>
    </xf>
    <xf numFmtId="164" fontId="23" fillId="0" borderId="2" xfId="0" applyFont="1" applyBorder="1" applyAlignment="1">
      <alignment horizontal="center"/>
    </xf>
    <xf numFmtId="164" fontId="23" fillId="0" borderId="4" xfId="0" applyFont="1" applyBorder="1" applyAlignment="1">
      <alignment horizontal="center"/>
    </xf>
    <xf numFmtId="164" fontId="23" fillId="0" borderId="6" xfId="0" applyFont="1" applyBorder="1" applyAlignment="1">
      <alignment horizontal="center" vertical="top"/>
    </xf>
    <xf numFmtId="49" fontId="32" fillId="7" borderId="1" xfId="0" applyNumberFormat="1" applyFont="1" applyFill="1" applyBorder="1" applyAlignment="1" applyProtection="1">
      <alignment horizontal="left" vertical="center"/>
      <protection locked="0"/>
    </xf>
    <xf numFmtId="164" fontId="35" fillId="0" borderId="0" xfId="0" applyFont="1" applyAlignment="1">
      <alignment horizontal="left"/>
    </xf>
    <xf numFmtId="164" fontId="36" fillId="0" borderId="0" xfId="0" applyFont="1" applyAlignment="1">
      <alignment horizontal="left"/>
    </xf>
    <xf numFmtId="169" fontId="36" fillId="0" borderId="0" xfId="0" applyNumberFormat="1" applyFont="1" applyAlignment="1">
      <alignment horizontal="left"/>
    </xf>
    <xf numFmtId="164" fontId="20" fillId="2" borderId="0" xfId="0" applyFont="1" applyFill="1" applyAlignment="1">
      <alignment horizontal="left"/>
    </xf>
    <xf numFmtId="164" fontId="23" fillId="0" borderId="3" xfId="0" applyFont="1" applyBorder="1" applyAlignment="1">
      <alignment horizontal="center"/>
    </xf>
    <xf numFmtId="164" fontId="23" fillId="0" borderId="16" xfId="0" applyFont="1" applyBorder="1" applyAlignment="1">
      <alignment horizontal="center" vertical="top"/>
    </xf>
    <xf numFmtId="164" fontId="17" fillId="4" borderId="0" xfId="0" applyFont="1" applyFill="1" applyAlignment="1">
      <alignment horizontal="center" vertical="top"/>
    </xf>
    <xf numFmtId="164" fontId="23" fillId="0" borderId="2" xfId="0" applyFont="1" applyBorder="1" applyAlignment="1">
      <alignment horizontal="left"/>
    </xf>
    <xf numFmtId="164" fontId="23" fillId="0" borderId="15" xfId="0" applyFont="1" applyBorder="1" applyAlignment="1">
      <alignment horizontal="left" vertical="top"/>
    </xf>
    <xf numFmtId="164" fontId="37" fillId="4" borderId="0" xfId="0" applyFont="1" applyFill="1" applyAlignment="1">
      <alignment horizontal="left"/>
    </xf>
    <xf numFmtId="165" fontId="26" fillId="8" borderId="38" xfId="0" applyNumberFormat="1" applyFont="1" applyFill="1" applyBorder="1" applyAlignment="1">
      <alignment horizontal="right"/>
    </xf>
    <xf numFmtId="164" fontId="1" fillId="9" borderId="0" xfId="0" applyFont="1" applyFill="1"/>
    <xf numFmtId="164" fontId="1" fillId="0" borderId="0" xfId="0" applyFont="1" applyAlignment="1">
      <alignment horizontal="right"/>
    </xf>
    <xf numFmtId="164" fontId="1" fillId="0" borderId="0" xfId="0" applyFont="1" applyAlignment="1">
      <alignment horizontal="center"/>
    </xf>
    <xf numFmtId="164" fontId="1" fillId="2" borderId="3" xfId="0" applyFont="1" applyFill="1" applyBorder="1"/>
    <xf numFmtId="165" fontId="38" fillId="12" borderId="28" xfId="0" applyNumberFormat="1" applyFont="1" applyFill="1" applyBorder="1"/>
    <xf numFmtId="165" fontId="38" fillId="12" borderId="8" xfId="0" applyNumberFormat="1" applyFont="1" applyFill="1" applyBorder="1"/>
    <xf numFmtId="165" fontId="38" fillId="12" borderId="22" xfId="0" applyNumberFormat="1" applyFont="1" applyFill="1" applyBorder="1"/>
    <xf numFmtId="164" fontId="1" fillId="0" borderId="0" xfId="0" quotePrefix="1" applyFont="1" applyAlignment="1">
      <alignment horizontal="left"/>
    </xf>
    <xf numFmtId="164" fontId="1" fillId="2" borderId="0" xfId="0" applyFont="1" applyFill="1" applyAlignment="1">
      <alignment horizontal="left" vertical="center"/>
    </xf>
    <xf numFmtId="165" fontId="1" fillId="12" borderId="22" xfId="0" applyNumberFormat="1" applyFont="1" applyFill="1" applyBorder="1"/>
    <xf numFmtId="0" fontId="17" fillId="2" borderId="0" xfId="0" applyNumberFormat="1" applyFont="1" applyFill="1" applyAlignment="1">
      <alignment horizontal="center"/>
    </xf>
    <xf numFmtId="164" fontId="29" fillId="2" borderId="0" xfId="0" applyFont="1" applyFill="1" applyAlignment="1">
      <alignment horizontal="center"/>
    </xf>
    <xf numFmtId="164" fontId="17" fillId="0" borderId="15" xfId="0" applyFont="1" applyBorder="1"/>
    <xf numFmtId="49" fontId="3" fillId="8" borderId="33" xfId="0" applyNumberFormat="1" applyFont="1" applyFill="1" applyBorder="1" applyAlignment="1" applyProtection="1">
      <alignment horizontal="center" vertical="center"/>
      <protection locked="0"/>
    </xf>
    <xf numFmtId="0" fontId="32" fillId="7" borderId="1" xfId="0" applyNumberFormat="1" applyFont="1" applyFill="1" applyBorder="1" applyAlignment="1" applyProtection="1">
      <alignment horizontal="left" vertical="center"/>
      <protection locked="0"/>
    </xf>
    <xf numFmtId="165" fontId="4" fillId="2" borderId="39" xfId="0" applyNumberFormat="1" applyFont="1" applyFill="1" applyBorder="1" applyAlignment="1">
      <alignment horizontal="left"/>
    </xf>
    <xf numFmtId="165" fontId="1" fillId="12" borderId="8" xfId="0" applyNumberFormat="1" applyFont="1" applyFill="1" applyBorder="1"/>
    <xf numFmtId="165" fontId="1" fillId="9" borderId="22" xfId="0" applyNumberFormat="1" applyFont="1" applyFill="1" applyBorder="1"/>
    <xf numFmtId="164" fontId="1" fillId="0" borderId="0" xfId="0" applyFont="1" applyAlignment="1">
      <alignment textRotation="45"/>
    </xf>
    <xf numFmtId="1" fontId="6" fillId="2" borderId="0" xfId="0" applyNumberFormat="1" applyFont="1" applyFill="1" applyAlignment="1">
      <alignment horizontal="right" textRotation="45"/>
    </xf>
    <xf numFmtId="164" fontId="6" fillId="0" borderId="0" xfId="0" applyFont="1" applyAlignment="1">
      <alignment horizontal="right" textRotation="45"/>
    </xf>
    <xf numFmtId="164" fontId="1" fillId="9" borderId="0" xfId="0" applyFont="1" applyFill="1" applyAlignment="1">
      <alignment textRotation="45"/>
    </xf>
    <xf numFmtId="164" fontId="6" fillId="0" borderId="0" xfId="0" applyFont="1" applyAlignment="1">
      <alignment textRotation="45"/>
    </xf>
    <xf numFmtId="164" fontId="2" fillId="0" borderId="0" xfId="0" applyFont="1" applyAlignment="1">
      <alignment textRotation="45"/>
    </xf>
    <xf numFmtId="164" fontId="1" fillId="9" borderId="5" xfId="0" applyFont="1" applyFill="1" applyBorder="1"/>
    <xf numFmtId="164" fontId="1" fillId="9" borderId="20" xfId="0" applyFont="1" applyFill="1" applyBorder="1"/>
    <xf numFmtId="164" fontId="14" fillId="0" borderId="40" xfId="0" applyFont="1" applyBorder="1" applyAlignment="1">
      <alignment horizontal="left"/>
    </xf>
    <xf numFmtId="164" fontId="14" fillId="0" borderId="5" xfId="0" applyFont="1" applyBorder="1" applyAlignment="1">
      <alignment horizontal="left"/>
    </xf>
    <xf numFmtId="164" fontId="14" fillId="0" borderId="6" xfId="0" applyFont="1" applyBorder="1" applyAlignment="1">
      <alignment horizontal="left"/>
    </xf>
    <xf numFmtId="164" fontId="42" fillId="0" borderId="10" xfId="0" applyFont="1" applyBorder="1"/>
    <xf numFmtId="164" fontId="42" fillId="2" borderId="22" xfId="0" applyFont="1" applyFill="1" applyBorder="1" applyAlignment="1">
      <alignment horizontal="left"/>
    </xf>
    <xf numFmtId="164" fontId="42" fillId="0" borderId="22" xfId="0" applyFont="1" applyBorder="1" applyAlignment="1">
      <alignment horizontal="left" vertical="center"/>
    </xf>
    <xf numFmtId="164" fontId="42" fillId="0" borderId="23" xfId="0" applyFont="1" applyBorder="1"/>
    <xf numFmtId="164" fontId="43" fillId="0" borderId="22" xfId="0" applyFont="1" applyBorder="1"/>
    <xf numFmtId="164" fontId="42" fillId="0" borderId="11" xfId="0" applyFont="1" applyBorder="1"/>
    <xf numFmtId="164" fontId="42" fillId="2" borderId="12" xfId="0" applyFont="1" applyFill="1" applyBorder="1" applyAlignment="1">
      <alignment horizontal="left"/>
    </xf>
    <xf numFmtId="164" fontId="43" fillId="0" borderId="12" xfId="0" applyFont="1" applyBorder="1"/>
    <xf numFmtId="164" fontId="42" fillId="0" borderId="13" xfId="0" applyFont="1" applyBorder="1"/>
    <xf numFmtId="164" fontId="42" fillId="9" borderId="20" xfId="0" applyFont="1" applyFill="1" applyBorder="1"/>
    <xf numFmtId="164" fontId="42" fillId="9" borderId="5" xfId="0" applyFont="1" applyFill="1" applyBorder="1"/>
    <xf numFmtId="164" fontId="42" fillId="9" borderId="15" xfId="0" applyFont="1" applyFill="1" applyBorder="1"/>
    <xf numFmtId="164" fontId="42" fillId="9" borderId="6" xfId="0" applyFont="1" applyFill="1" applyBorder="1"/>
    <xf numFmtId="171" fontId="18" fillId="7" borderId="1" xfId="0" applyNumberFormat="1" applyFont="1" applyFill="1" applyBorder="1" applyAlignment="1" applyProtection="1">
      <alignment horizontal="right"/>
      <protection locked="0"/>
    </xf>
    <xf numFmtId="171" fontId="24" fillId="0" borderId="18" xfId="0" applyNumberFormat="1" applyFont="1" applyBorder="1"/>
    <xf numFmtId="164" fontId="20" fillId="2" borderId="0" xfId="0" applyFont="1" applyFill="1" applyAlignment="1">
      <alignment horizontal="left"/>
    </xf>
    <xf numFmtId="49" fontId="17" fillId="2" borderId="0" xfId="0" applyNumberFormat="1" applyFont="1" applyFill="1"/>
    <xf numFmtId="164" fontId="0" fillId="0" borderId="0" xfId="0"/>
    <xf numFmtId="164" fontId="17" fillId="0" borderId="0" xfId="0" applyFont="1"/>
    <xf numFmtId="164" fontId="41" fillId="0" borderId="0" xfId="0" applyFont="1" applyAlignment="1">
      <alignment horizontal="center"/>
    </xf>
    <xf numFmtId="164" fontId="16" fillId="0" borderId="0" xfId="0" applyFont="1" applyAlignment="1">
      <alignment horizontal="center"/>
    </xf>
    <xf numFmtId="164" fontId="17" fillId="2" borderId="3" xfId="0" applyFont="1" applyFill="1" applyBorder="1" applyAlignment="1">
      <alignment horizontal="center"/>
    </xf>
    <xf numFmtId="164" fontId="0" fillId="0" borderId="3" xfId="0" applyBorder="1" applyAlignment="1">
      <alignment horizontal="center"/>
    </xf>
    <xf numFmtId="164" fontId="26" fillId="11" borderId="14" xfId="0" applyFont="1" applyFill="1" applyBorder="1" applyAlignment="1">
      <alignment horizontal="center" vertical="center" wrapText="1"/>
    </xf>
    <xf numFmtId="164" fontId="26" fillId="11" borderId="17" xfId="0" applyFont="1" applyFill="1" applyBorder="1" applyAlignment="1">
      <alignment horizontal="center" vertical="center" wrapText="1"/>
    </xf>
    <xf numFmtId="164" fontId="26" fillId="11" borderId="2" xfId="0" applyFont="1" applyFill="1" applyBorder="1" applyAlignment="1">
      <alignment horizontal="center" vertical="center" wrapText="1"/>
    </xf>
    <xf numFmtId="164" fontId="26" fillId="11" borderId="3" xfId="0" applyFont="1" applyFill="1" applyBorder="1" applyAlignment="1">
      <alignment horizontal="center" vertical="center" wrapText="1"/>
    </xf>
    <xf numFmtId="164" fontId="26" fillId="11" borderId="4" xfId="0" applyFont="1" applyFill="1" applyBorder="1" applyAlignment="1">
      <alignment horizontal="center" vertical="center" wrapText="1"/>
    </xf>
    <xf numFmtId="164" fontId="26" fillId="11" borderId="15" xfId="0" applyFont="1" applyFill="1" applyBorder="1" applyAlignment="1">
      <alignment horizontal="center" vertical="center" wrapText="1"/>
    </xf>
    <xf numFmtId="164" fontId="26" fillId="11" borderId="16" xfId="0" applyFont="1" applyFill="1" applyBorder="1" applyAlignment="1">
      <alignment horizontal="center" vertical="center" wrapText="1"/>
    </xf>
    <xf numFmtId="164" fontId="26" fillId="11" borderId="6" xfId="0" applyFont="1" applyFill="1" applyBorder="1" applyAlignment="1">
      <alignment horizontal="center" vertical="center" wrapText="1"/>
    </xf>
    <xf numFmtId="164" fontId="23" fillId="0" borderId="2" xfId="0" applyFont="1" applyBorder="1" applyAlignment="1">
      <alignment horizontal="center"/>
    </xf>
    <xf numFmtId="164" fontId="0" fillId="0" borderId="4" xfId="0" applyBorder="1" applyAlignment="1">
      <alignment horizontal="center"/>
    </xf>
    <xf numFmtId="164" fontId="23" fillId="0" borderId="15" xfId="0" applyFont="1" applyBorder="1" applyAlignment="1">
      <alignment horizontal="center" vertical="top"/>
    </xf>
    <xf numFmtId="164" fontId="0" fillId="0" borderId="6" xfId="0" applyBorder="1" applyAlignment="1">
      <alignment horizontal="center" vertical="top"/>
    </xf>
    <xf numFmtId="49" fontId="32" fillId="7" borderId="19" xfId="0" applyNumberFormat="1" applyFont="1" applyFill="1" applyBorder="1" applyAlignment="1" applyProtection="1">
      <alignment vertical="center"/>
      <protection locked="0"/>
    </xf>
    <xf numFmtId="49" fontId="32" fillId="7" borderId="34" xfId="0" applyNumberFormat="1" applyFont="1" applyFill="1" applyBorder="1" applyAlignment="1" applyProtection="1">
      <alignment vertical="center"/>
      <protection locked="0"/>
    </xf>
    <xf numFmtId="49" fontId="32" fillId="7" borderId="33" xfId="0" applyNumberFormat="1" applyFont="1" applyFill="1" applyBorder="1" applyAlignment="1" applyProtection="1">
      <alignment vertical="center"/>
      <protection locked="0"/>
    </xf>
    <xf numFmtId="164" fontId="23" fillId="0" borderId="4" xfId="0" applyFont="1" applyBorder="1" applyAlignment="1">
      <alignment horizontal="center"/>
    </xf>
    <xf numFmtId="164" fontId="23" fillId="0" borderId="6" xfId="0" applyFont="1" applyBorder="1" applyAlignment="1">
      <alignment horizontal="center" vertical="top"/>
    </xf>
    <xf numFmtId="49" fontId="32" fillId="7" borderId="19" xfId="0" applyNumberFormat="1" applyFont="1" applyFill="1" applyBorder="1" applyAlignment="1" applyProtection="1">
      <alignment horizontal="left" vertical="center"/>
      <protection locked="0"/>
    </xf>
    <xf numFmtId="49" fontId="32" fillId="7" borderId="33" xfId="0" applyNumberFormat="1" applyFont="1" applyFill="1" applyBorder="1" applyAlignment="1" applyProtection="1">
      <alignment horizontal="left" vertical="center"/>
      <protection locked="0"/>
    </xf>
    <xf numFmtId="164" fontId="35" fillId="0" borderId="0" xfId="0" applyFont="1" applyAlignment="1">
      <alignment horizontal="left"/>
    </xf>
    <xf numFmtId="164" fontId="36" fillId="0" borderId="0" xfId="0" applyFont="1" applyAlignment="1">
      <alignment horizontal="left"/>
    </xf>
    <xf numFmtId="169" fontId="36" fillId="0" borderId="0" xfId="0" applyNumberFormat="1" applyFont="1" applyAlignment="1">
      <alignment horizontal="left"/>
    </xf>
    <xf numFmtId="0" fontId="36" fillId="0" borderId="0" xfId="0" applyNumberFormat="1" applyFont="1" applyAlignment="1">
      <alignment horizontal="left"/>
    </xf>
    <xf numFmtId="49" fontId="32" fillId="7" borderId="19" xfId="0" applyNumberFormat="1" applyFont="1" applyFill="1" applyBorder="1" applyAlignment="1" applyProtection="1">
      <alignment horizontal="center" vertical="center"/>
      <protection locked="0"/>
    </xf>
    <xf numFmtId="49" fontId="32" fillId="7" borderId="34" xfId="0" applyNumberFormat="1" applyFont="1" applyFill="1" applyBorder="1" applyAlignment="1" applyProtection="1">
      <alignment horizontal="center" vertical="center"/>
      <protection locked="0"/>
    </xf>
    <xf numFmtId="49" fontId="32" fillId="7" borderId="33" xfId="0" applyNumberFormat="1" applyFont="1" applyFill="1" applyBorder="1" applyAlignment="1" applyProtection="1">
      <alignment horizontal="center" vertical="center"/>
      <protection locked="0"/>
    </xf>
    <xf numFmtId="49" fontId="32" fillId="7" borderId="1" xfId="0" applyNumberFormat="1" applyFont="1" applyFill="1" applyBorder="1" applyAlignment="1" applyProtection="1">
      <alignment horizontal="center" vertical="center"/>
      <protection locked="0"/>
    </xf>
    <xf numFmtId="164" fontId="17" fillId="0" borderId="16" xfId="0" applyFont="1" applyBorder="1"/>
    <xf numFmtId="164" fontId="17" fillId="0" borderId="6" xfId="0" applyFont="1" applyBorder="1"/>
    <xf numFmtId="49" fontId="19" fillId="0" borderId="16" xfId="0" applyNumberFormat="1" applyFont="1" applyBorder="1"/>
    <xf numFmtId="164" fontId="26" fillId="11" borderId="2" xfId="0" applyFont="1" applyFill="1" applyBorder="1" applyAlignment="1">
      <alignment horizontal="center" vertical="center"/>
    </xf>
    <xf numFmtId="164" fontId="26" fillId="11" borderId="3" xfId="0" applyFont="1" applyFill="1" applyBorder="1" applyAlignment="1">
      <alignment horizontal="center" vertical="center"/>
    </xf>
    <xf numFmtId="164" fontId="0" fillId="0" borderId="3" xfId="0" applyBorder="1" applyAlignment="1">
      <alignment horizontal="center" vertical="center"/>
    </xf>
    <xf numFmtId="164" fontId="0" fillId="0" borderId="4" xfId="0" applyBorder="1" applyAlignment="1">
      <alignment horizontal="center" vertical="center"/>
    </xf>
    <xf numFmtId="164" fontId="0" fillId="0" borderId="15" xfId="0" applyBorder="1"/>
    <xf numFmtId="164" fontId="0" fillId="0" borderId="16" xfId="0" applyBorder="1"/>
    <xf numFmtId="164" fontId="0" fillId="0" borderId="6" xfId="0" applyBorder="1"/>
    <xf numFmtId="164" fontId="6" fillId="2" borderId="0" xfId="0" applyFont="1" applyFill="1" applyAlignment="1">
      <alignment horizontal="center" vertical="center"/>
    </xf>
    <xf numFmtId="164" fontId="6" fillId="2" borderId="3" xfId="0" applyFont="1" applyFill="1" applyBorder="1" applyAlignment="1">
      <alignment horizontal="center" vertical="top"/>
    </xf>
    <xf numFmtId="164" fontId="6" fillId="2" borderId="16" xfId="0" applyFont="1" applyFill="1" applyBorder="1" applyAlignment="1">
      <alignment horizontal="center" vertical="top"/>
    </xf>
    <xf numFmtId="49" fontId="7" fillId="2" borderId="19" xfId="0" applyNumberFormat="1" applyFont="1" applyFill="1" applyBorder="1" applyAlignment="1" applyProtection="1">
      <alignment horizontal="center" vertical="center"/>
      <protection locked="0"/>
    </xf>
    <xf numFmtId="49" fontId="7" fillId="2" borderId="34" xfId="0" applyNumberFormat="1" applyFont="1" applyFill="1" applyBorder="1" applyAlignment="1" applyProtection="1">
      <alignment horizontal="center" vertical="center"/>
      <protection locked="0"/>
    </xf>
    <xf numFmtId="49" fontId="7" fillId="2" borderId="33" xfId="0" applyNumberFormat="1" applyFont="1" applyFill="1" applyBorder="1" applyAlignment="1" applyProtection="1">
      <alignment horizontal="center" vertical="center"/>
      <protection locked="0"/>
    </xf>
    <xf numFmtId="164" fontId="7" fillId="2" borderId="1" xfId="0" applyFont="1" applyFill="1" applyBorder="1" applyAlignment="1">
      <alignment horizontal="center" vertical="center"/>
    </xf>
    <xf numFmtId="164" fontId="9" fillId="2" borderId="1" xfId="0" applyFont="1" applyFill="1" applyBorder="1" applyAlignment="1">
      <alignment horizontal="center" vertical="center"/>
    </xf>
    <xf numFmtId="164" fontId="6" fillId="0" borderId="0" xfId="0" applyFont="1" applyAlignment="1">
      <alignment horizontal="right"/>
    </xf>
    <xf numFmtId="164" fontId="7" fillId="2" borderId="19" xfId="0" applyFont="1" applyFill="1" applyBorder="1" applyAlignment="1">
      <alignment horizontal="center" vertical="center"/>
    </xf>
    <xf numFmtId="164" fontId="7" fillId="2" borderId="34" xfId="0" applyFont="1" applyFill="1" applyBorder="1" applyAlignment="1">
      <alignment horizontal="center" vertical="center"/>
    </xf>
    <xf numFmtId="164" fontId="7" fillId="2" borderId="33" xfId="0" applyFont="1" applyFill="1" applyBorder="1" applyAlignment="1">
      <alignment horizontal="center" vertical="center"/>
    </xf>
    <xf numFmtId="164" fontId="4" fillId="2" borderId="14" xfId="0" applyFont="1" applyFill="1" applyBorder="1" applyAlignment="1">
      <alignment horizontal="center" vertical="center" wrapText="1"/>
    </xf>
    <xf numFmtId="164" fontId="4" fillId="2" borderId="17" xfId="0" applyFont="1" applyFill="1" applyBorder="1" applyAlignment="1">
      <alignment horizontal="center" vertical="center" wrapText="1"/>
    </xf>
    <xf numFmtId="164" fontId="4" fillId="2" borderId="2" xfId="0" applyFont="1" applyFill="1" applyBorder="1" applyAlignment="1">
      <alignment horizontal="center" vertical="center" wrapText="1"/>
    </xf>
    <xf numFmtId="164" fontId="4" fillId="2" borderId="3" xfId="0" applyFont="1" applyFill="1" applyBorder="1" applyAlignment="1">
      <alignment horizontal="center" vertical="center" wrapText="1"/>
    </xf>
    <xf numFmtId="164" fontId="4" fillId="2" borderId="4" xfId="0" applyFont="1" applyFill="1" applyBorder="1" applyAlignment="1">
      <alignment horizontal="center" vertical="center" wrapText="1"/>
    </xf>
    <xf numFmtId="164" fontId="4" fillId="2" borderId="15" xfId="0" applyFont="1" applyFill="1" applyBorder="1" applyAlignment="1">
      <alignment horizontal="center" vertical="center" wrapText="1"/>
    </xf>
    <xf numFmtId="164" fontId="4" fillId="2" borderId="16" xfId="0" applyFont="1" applyFill="1" applyBorder="1" applyAlignment="1">
      <alignment horizontal="center" vertical="center" wrapText="1"/>
    </xf>
    <xf numFmtId="164" fontId="4" fillId="2" borderId="6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/>
    </xf>
    <xf numFmtId="164" fontId="6" fillId="10" borderId="19" xfId="0" applyFont="1" applyFill="1" applyBorder="1" applyAlignment="1">
      <alignment horizontal="center"/>
    </xf>
    <xf numFmtId="164" fontId="5" fillId="10" borderId="33" xfId="0" applyFont="1" applyFill="1" applyBorder="1" applyAlignment="1">
      <alignment horizontal="center"/>
    </xf>
    <xf numFmtId="164" fontId="7" fillId="2" borderId="1" xfId="0" applyFont="1" applyFill="1" applyBorder="1" applyAlignment="1">
      <alignment horizontal="left" vertical="center"/>
    </xf>
    <xf numFmtId="164" fontId="10" fillId="2" borderId="19" xfId="0" applyFont="1" applyFill="1" applyBorder="1" applyAlignment="1">
      <alignment horizontal="center" vertical="center"/>
    </xf>
    <xf numFmtId="164" fontId="10" fillId="2" borderId="34" xfId="0" applyFont="1" applyFill="1" applyBorder="1" applyAlignment="1">
      <alignment horizontal="center" vertical="center"/>
    </xf>
    <xf numFmtId="164" fontId="10" fillId="2" borderId="33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A1" transitionEvaluation="1" transitionEntry="1" codeName="Sheet2411">
    <pageSetUpPr autoPageBreaks="0" fitToPage="1"/>
  </sheetPr>
  <dimension ref="A1:EF141"/>
  <sheetViews>
    <sheetView showRowColHeaders="0" tabSelected="1" showRuler="0" showOutlineSymbols="0" zoomScaleNormal="100" workbookViewId="0">
      <selection activeCell="C4" sqref="C4:F4"/>
    </sheetView>
  </sheetViews>
  <sheetFormatPr defaultColWidth="4.625" defaultRowHeight="12.75" x14ac:dyDescent="0.2"/>
  <cols>
    <col min="1" max="1" width="8" style="74" customWidth="1"/>
    <col min="2" max="2" width="10.375" style="74" customWidth="1"/>
    <col min="3" max="9" width="4.75" style="74" customWidth="1"/>
    <col min="10" max="10" width="14.625" style="74" customWidth="1"/>
    <col min="11" max="11" width="8.625" style="78" customWidth="1"/>
    <col min="12" max="12" width="6.625" style="74" customWidth="1"/>
    <col min="13" max="13" width="4.375" style="83" customWidth="1"/>
    <col min="14" max="14" width="14.875" style="82" customWidth="1"/>
    <col min="15" max="15" width="4.375" style="74" customWidth="1"/>
    <col min="16" max="16" width="14.875" style="82" customWidth="1"/>
    <col min="17" max="17" width="4.375" style="74" customWidth="1"/>
    <col min="18" max="18" width="15.375" style="74" customWidth="1"/>
    <col min="19" max="19" width="20.25" style="74" customWidth="1"/>
    <col min="20" max="20" width="14.375" style="74" customWidth="1"/>
    <col min="21" max="21" width="5.625" style="74" customWidth="1"/>
    <col min="22" max="23" width="3.625" style="75" customWidth="1"/>
    <col min="24" max="24" width="3.625" style="76" customWidth="1"/>
    <col min="25" max="25" width="3.625" style="74" customWidth="1"/>
    <col min="26" max="26" width="3.625" style="77" customWidth="1"/>
    <col min="27" max="27" width="3.625" style="74" customWidth="1"/>
    <col min="28" max="28" width="3.625" style="77" customWidth="1"/>
    <col min="29" max="29" width="3.625" style="74" customWidth="1"/>
    <col min="30" max="30" width="3.625" style="76" customWidth="1"/>
    <col min="31" max="31" width="3.625" style="74" customWidth="1"/>
    <col min="32" max="32" width="3.625" style="76" customWidth="1"/>
    <col min="33" max="33" width="3.625" style="74" customWidth="1"/>
    <col min="34" max="34" width="3.625" style="76" customWidth="1"/>
    <col min="35" max="35" width="3.625" style="74" customWidth="1"/>
    <col min="36" max="36" width="3.625" style="76" customWidth="1"/>
    <col min="37" max="37" width="3.625" style="74" customWidth="1"/>
    <col min="38" max="38" width="8.625" style="76" customWidth="1"/>
    <col min="39" max="39" width="8.625" style="74" customWidth="1"/>
    <col min="40" max="40" width="9.5" style="74" customWidth="1"/>
    <col min="41" max="41" width="5.75" style="74" customWidth="1"/>
    <col min="42" max="42" width="5.625" style="74" customWidth="1"/>
    <col min="43" max="44" width="3.5" style="74" customWidth="1"/>
    <col min="45" max="52" width="5.625" style="74" customWidth="1"/>
    <col min="53" max="53" width="6.25" style="74" bestFit="1" customWidth="1"/>
    <col min="54" max="63" width="5.625" style="74" customWidth="1"/>
    <col min="64" max="64" width="7.875" style="74" customWidth="1"/>
    <col min="65" max="66" width="3.5" style="74" customWidth="1"/>
    <col min="67" max="67" width="5.75" style="74" customWidth="1"/>
    <col min="68" max="68" width="11.375" style="78" customWidth="1"/>
    <col min="69" max="74" width="5.75" style="74" customWidth="1"/>
    <col min="75" max="75" width="5.625" style="74" customWidth="1"/>
    <col min="76" max="77" width="6.125" style="74" customWidth="1"/>
    <col min="78" max="78" width="6.25" style="74" bestFit="1" customWidth="1"/>
    <col min="79" max="81" width="5.125" style="74" customWidth="1"/>
    <col min="82" max="82" width="3" style="74" customWidth="1"/>
    <col min="83" max="83" width="6.125" style="74" customWidth="1"/>
    <col min="84" max="84" width="8.5" style="74" customWidth="1"/>
    <col min="85" max="86" width="4.625" style="74" customWidth="1"/>
    <col min="87" max="87" width="4.625" style="67" customWidth="1"/>
    <col min="88" max="136" width="4.625" style="67"/>
    <col min="137" max="16384" width="4.625" style="74"/>
  </cols>
  <sheetData>
    <row r="1" spans="1:136" s="67" customFormat="1" x14ac:dyDescent="0.2">
      <c r="B1" s="182" t="s">
        <v>297</v>
      </c>
      <c r="C1" s="218"/>
      <c r="D1" s="194"/>
      <c r="E1" s="194"/>
      <c r="F1" s="194"/>
      <c r="G1" s="194"/>
      <c r="H1" s="194"/>
      <c r="I1" s="194"/>
      <c r="J1" s="194"/>
      <c r="K1" s="195"/>
      <c r="L1" s="194"/>
      <c r="M1" s="196"/>
      <c r="N1" s="197"/>
      <c r="O1" s="194"/>
      <c r="P1" s="197"/>
      <c r="V1" s="71"/>
      <c r="W1" s="71"/>
      <c r="X1" s="72"/>
      <c r="Z1" s="73"/>
      <c r="AB1" s="73"/>
      <c r="AD1" s="72"/>
      <c r="AF1" s="72"/>
      <c r="AH1" s="72"/>
      <c r="AJ1" s="72"/>
      <c r="AL1" s="72"/>
      <c r="BP1" s="68"/>
    </row>
    <row r="2" spans="1:136" s="67" customFormat="1" ht="15" customHeight="1" x14ac:dyDescent="0.2">
      <c r="B2" s="294" t="s">
        <v>246</v>
      </c>
      <c r="K2" s="68"/>
      <c r="M2" s="69"/>
      <c r="N2" s="70"/>
      <c r="P2" s="70"/>
      <c r="V2" s="71"/>
      <c r="W2" s="71"/>
      <c r="X2" s="72"/>
      <c r="Z2" s="73"/>
      <c r="AB2" s="73"/>
      <c r="AD2" s="72"/>
      <c r="AF2" s="72"/>
      <c r="AH2" s="72"/>
      <c r="AJ2" s="72"/>
      <c r="AL2" s="72"/>
      <c r="BP2" s="68"/>
    </row>
    <row r="3" spans="1:136" s="67" customFormat="1" ht="15" customHeight="1" x14ac:dyDescent="0.2">
      <c r="B3" s="294"/>
      <c r="K3" s="68"/>
      <c r="M3" s="69"/>
      <c r="N3" s="70"/>
      <c r="P3" s="70"/>
      <c r="V3" s="71"/>
      <c r="W3" s="71"/>
      <c r="X3" s="72"/>
      <c r="Z3" s="73"/>
      <c r="AB3" s="73"/>
      <c r="AD3" s="72"/>
      <c r="AF3" s="72"/>
      <c r="AH3" s="72"/>
      <c r="AJ3" s="72"/>
      <c r="AL3" s="72"/>
      <c r="BP3" s="68"/>
    </row>
    <row r="4" spans="1:136" s="67" customFormat="1" ht="15" customHeight="1" x14ac:dyDescent="0.2">
      <c r="B4" s="79" t="s">
        <v>89</v>
      </c>
      <c r="C4" s="360"/>
      <c r="D4" s="361"/>
      <c r="E4" s="361"/>
      <c r="F4" s="362"/>
      <c r="H4" s="79" t="s">
        <v>87</v>
      </c>
      <c r="I4" s="365"/>
      <c r="J4" s="366"/>
      <c r="K4" s="79" t="s">
        <v>88</v>
      </c>
      <c r="L4" s="310">
        <v>2026</v>
      </c>
      <c r="M4" s="69"/>
      <c r="N4" s="371"/>
      <c r="O4" s="372"/>
      <c r="P4" s="373"/>
      <c r="Q4" s="309"/>
      <c r="R4" s="182" t="s">
        <v>285</v>
      </c>
      <c r="V4" s="71"/>
      <c r="W4" s="71"/>
      <c r="X4" s="72"/>
      <c r="Z4" s="73"/>
      <c r="AB4" s="73"/>
      <c r="AD4" s="72"/>
      <c r="AF4" s="72"/>
      <c r="AH4" s="72"/>
      <c r="AJ4" s="72"/>
      <c r="AL4" s="72"/>
      <c r="BP4" s="68"/>
    </row>
    <row r="5" spans="1:136" ht="15.75" customHeight="1" x14ac:dyDescent="0.2">
      <c r="A5" s="67"/>
      <c r="B5" s="79" t="s">
        <v>143</v>
      </c>
      <c r="C5" s="365"/>
      <c r="D5" s="361"/>
      <c r="E5" s="361"/>
      <c r="F5" s="362"/>
      <c r="G5" s="80"/>
      <c r="H5" s="79" t="s">
        <v>144</v>
      </c>
      <c r="I5" s="365"/>
      <c r="J5" s="366"/>
      <c r="K5" s="79" t="s">
        <v>145</v>
      </c>
      <c r="L5" s="284"/>
      <c r="M5" s="215"/>
      <c r="N5" s="374"/>
      <c r="O5" s="374"/>
      <c r="P5" s="374"/>
      <c r="Q5" s="309"/>
      <c r="R5" s="182" t="s">
        <v>285</v>
      </c>
      <c r="S5" s="67"/>
      <c r="T5"/>
      <c r="U5"/>
      <c r="AM5" s="81"/>
      <c r="AS5" s="82"/>
      <c r="AT5" s="83"/>
      <c r="AU5" s="83"/>
      <c r="AV5" s="83"/>
      <c r="AW5" s="83"/>
      <c r="AX5" s="83"/>
      <c r="AY5" s="83"/>
      <c r="AZ5" s="83"/>
      <c r="BA5" s="83"/>
      <c r="BB5" s="83"/>
      <c r="BD5" s="76"/>
      <c r="BE5" s="83"/>
      <c r="BF5" s="76"/>
      <c r="BG5" s="83"/>
      <c r="BH5" s="83"/>
      <c r="BI5" s="83"/>
      <c r="BJ5" s="83"/>
      <c r="BP5" s="74"/>
      <c r="BZ5" s="84"/>
    </row>
    <row r="6" spans="1:136" ht="15.75" x14ac:dyDescent="0.25">
      <c r="A6" s="67"/>
      <c r="B6" s="79"/>
      <c r="C6" s="91"/>
      <c r="D6" s="91"/>
      <c r="E6" s="91"/>
      <c r="F6" s="91"/>
      <c r="G6" s="67"/>
      <c r="H6" s="67"/>
      <c r="I6" s="67"/>
      <c r="J6" s="67"/>
      <c r="K6" s="67"/>
      <c r="L6" s="67"/>
      <c r="M6" s="215"/>
      <c r="N6" s="374"/>
      <c r="O6" s="374"/>
      <c r="P6" s="374"/>
      <c r="Q6" s="309"/>
      <c r="R6" s="182" t="s">
        <v>285</v>
      </c>
      <c r="S6" s="280"/>
      <c r="T6" s="85"/>
      <c r="U6"/>
      <c r="V6" s="368">
        <f>C4</f>
        <v>0</v>
      </c>
      <c r="W6" s="368"/>
      <c r="X6" s="368"/>
      <c r="Y6" s="368"/>
      <c r="Z6" s="368"/>
      <c r="AA6" s="368"/>
      <c r="AB6" s="286"/>
      <c r="AE6" s="86"/>
      <c r="AF6" s="87"/>
      <c r="AG6" s="86"/>
      <c r="AH6" s="87"/>
      <c r="AJ6" s="285"/>
      <c r="AK6" s="367" t="str">
        <f>IF(ISBLANK(C5),"",C5)</f>
        <v/>
      </c>
      <c r="AL6" s="367"/>
      <c r="AM6" s="367"/>
      <c r="AN6" s="367"/>
      <c r="AO6" s="367"/>
      <c r="AT6" s="75"/>
      <c r="AU6" s="75"/>
      <c r="AV6" s="76"/>
      <c r="AW6" s="88"/>
      <c r="AX6" s="89"/>
      <c r="AY6" s="89"/>
      <c r="AZ6" s="89"/>
      <c r="BA6" s="89"/>
      <c r="BB6" s="90"/>
      <c r="BC6" s="89"/>
      <c r="BD6" s="90"/>
      <c r="BE6" s="89"/>
      <c r="BF6" s="90"/>
      <c r="BG6" s="88"/>
      <c r="BH6" s="90"/>
      <c r="BI6" s="89"/>
      <c r="BJ6" s="90"/>
      <c r="BK6" s="89"/>
      <c r="BP6" s="74"/>
      <c r="BZ6" s="84"/>
    </row>
    <row r="7" spans="1:136" ht="15.75" x14ac:dyDescent="0.25">
      <c r="A7" s="67"/>
      <c r="B7" s="91"/>
      <c r="C7" s="67"/>
      <c r="D7" s="67"/>
      <c r="E7" s="92"/>
      <c r="F7" s="92"/>
      <c r="G7" s="92"/>
      <c r="H7" s="92"/>
      <c r="I7" s="92"/>
      <c r="J7" s="92"/>
      <c r="K7" s="93"/>
      <c r="L7" s="94"/>
      <c r="M7" s="69"/>
      <c r="N7" s="70"/>
      <c r="O7" s="67"/>
      <c r="P7" s="70"/>
      <c r="Q7" s="67"/>
      <c r="R7" s="70"/>
      <c r="S7" s="67"/>
      <c r="T7"/>
      <c r="U7"/>
      <c r="V7" s="369">
        <f>I4</f>
        <v>0</v>
      </c>
      <c r="W7" s="369"/>
      <c r="X7" s="369"/>
      <c r="Y7" s="370">
        <f>L4</f>
        <v>2026</v>
      </c>
      <c r="Z7" s="370"/>
      <c r="AA7" s="370"/>
      <c r="AB7" s="287"/>
      <c r="AE7" s="95"/>
      <c r="AF7" s="96"/>
      <c r="AG7" s="86"/>
      <c r="AH7" s="87"/>
      <c r="AJ7" s="285"/>
      <c r="AK7" s="367" t="str">
        <f>IF(ISBLANK(I5),"",CONCATENATE(I5,", CA ",L5))</f>
        <v/>
      </c>
      <c r="AL7" s="367"/>
      <c r="AM7" s="367"/>
      <c r="AN7" s="367"/>
      <c r="AO7" s="367"/>
      <c r="AT7" s="97"/>
      <c r="AU7" s="97"/>
      <c r="AV7" s="98"/>
      <c r="AW7" s="99"/>
      <c r="AX7" s="99"/>
      <c r="AY7" s="99"/>
      <c r="AZ7" s="99"/>
      <c r="BA7" s="99"/>
      <c r="BB7" s="99"/>
      <c r="BC7" s="99"/>
      <c r="BD7" s="100"/>
      <c r="BE7" s="89"/>
      <c r="BF7" s="90"/>
      <c r="BG7" s="88"/>
      <c r="BH7" s="90"/>
      <c r="BI7" s="89"/>
      <c r="BJ7" s="90"/>
      <c r="BK7" s="89"/>
      <c r="BP7" s="74"/>
      <c r="BZ7" s="84"/>
    </row>
    <row r="8" spans="1:136" ht="12.75" customHeight="1" x14ac:dyDescent="0.2">
      <c r="A8" s="67"/>
      <c r="B8" s="348" t="s">
        <v>90</v>
      </c>
      <c r="C8" s="350" t="s">
        <v>149</v>
      </c>
      <c r="D8" s="351"/>
      <c r="E8" s="351"/>
      <c r="F8" s="351"/>
      <c r="G8" s="351"/>
      <c r="H8" s="351"/>
      <c r="I8" s="352"/>
      <c r="J8" s="348" t="s">
        <v>154</v>
      </c>
      <c r="K8" s="68"/>
      <c r="L8" s="94"/>
      <c r="M8" s="378" t="str">
        <f>+'Print WorkSheet'!AB3</f>
        <v>Site Abbreviations</v>
      </c>
      <c r="N8" s="379"/>
      <c r="O8" s="379"/>
      <c r="P8" s="379"/>
      <c r="Q8" s="380"/>
      <c r="R8" s="381"/>
      <c r="S8" s="101"/>
      <c r="T8"/>
      <c r="U8"/>
      <c r="V8" s="74"/>
      <c r="W8" s="74"/>
      <c r="X8" s="74"/>
      <c r="Z8" s="74"/>
      <c r="AB8" s="74"/>
      <c r="AD8" s="74"/>
      <c r="AF8" s="74"/>
      <c r="AH8" s="74"/>
      <c r="AJ8" s="74"/>
      <c r="AL8" s="74"/>
      <c r="BP8" s="74"/>
      <c r="BZ8" s="84"/>
    </row>
    <row r="9" spans="1:136" s="85" customFormat="1" ht="15" customHeight="1" x14ac:dyDescent="0.25">
      <c r="A9" s="80"/>
      <c r="B9" s="349"/>
      <c r="C9" s="353"/>
      <c r="D9" s="354"/>
      <c r="E9" s="354"/>
      <c r="F9" s="354"/>
      <c r="G9" s="354"/>
      <c r="H9" s="354"/>
      <c r="I9" s="355"/>
      <c r="J9" s="349"/>
      <c r="K9" s="68"/>
      <c r="L9" s="94"/>
      <c r="M9" s="382"/>
      <c r="N9" s="383"/>
      <c r="O9" s="383"/>
      <c r="P9" s="383"/>
      <c r="Q9" s="383"/>
      <c r="R9" s="384"/>
      <c r="S9" s="101"/>
      <c r="T9"/>
      <c r="U9"/>
      <c r="V9" s="356" t="s">
        <v>231</v>
      </c>
      <c r="W9" s="357"/>
      <c r="X9" s="292" t="s">
        <v>2</v>
      </c>
      <c r="Y9" s="289"/>
      <c r="Z9" s="289"/>
      <c r="AA9" s="289"/>
      <c r="AB9" s="289"/>
      <c r="AC9" s="289"/>
      <c r="AD9" s="289"/>
      <c r="AE9" s="289"/>
      <c r="AF9" s="289"/>
      <c r="AG9" s="289"/>
      <c r="AH9" s="289"/>
      <c r="AI9" s="289"/>
      <c r="AJ9" s="289"/>
      <c r="AK9" s="289"/>
      <c r="AL9" s="289"/>
      <c r="AM9" s="289"/>
      <c r="AN9" s="356" t="s">
        <v>3</v>
      </c>
      <c r="AO9" s="363"/>
      <c r="AR9" s="74"/>
      <c r="AS9" s="102" t="s">
        <v>1</v>
      </c>
      <c r="AT9" s="103"/>
      <c r="AU9" s="104"/>
      <c r="AV9" s="281" t="s">
        <v>2</v>
      </c>
      <c r="AW9" s="289"/>
      <c r="AX9" s="289"/>
      <c r="AY9" s="289"/>
      <c r="AZ9" s="289"/>
      <c r="BA9" s="289"/>
      <c r="BB9" s="289"/>
      <c r="BC9" s="289"/>
      <c r="BD9" s="289"/>
      <c r="BE9" s="289"/>
      <c r="BF9" s="289"/>
      <c r="BG9" s="289"/>
      <c r="BH9" s="289"/>
      <c r="BI9" s="289"/>
      <c r="BJ9" s="289"/>
      <c r="BK9" s="282"/>
      <c r="BL9" s="105" t="s">
        <v>3</v>
      </c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84"/>
      <c r="CA9" s="74"/>
      <c r="CB9" s="74"/>
      <c r="CC9" s="74"/>
      <c r="CD9" s="74"/>
      <c r="CE9" s="74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</row>
    <row r="10" spans="1:136" ht="15" customHeight="1" x14ac:dyDescent="0.2">
      <c r="A10" s="67"/>
      <c r="B10" s="201" t="s">
        <v>296</v>
      </c>
      <c r="C10" s="201">
        <v>1</v>
      </c>
      <c r="D10" s="201">
        <v>2</v>
      </c>
      <c r="E10" s="201">
        <v>3</v>
      </c>
      <c r="F10" s="201">
        <v>4</v>
      </c>
      <c r="G10" s="201">
        <v>5</v>
      </c>
      <c r="H10" s="201">
        <v>6</v>
      </c>
      <c r="I10" s="201">
        <v>7</v>
      </c>
      <c r="J10" s="202" t="s">
        <v>86</v>
      </c>
      <c r="K10" s="203" t="s">
        <v>85</v>
      </c>
      <c r="L10" s="94"/>
      <c r="M10" s="209" t="str">
        <f>'Print WorkSheet'!AB4</f>
        <v>AA</v>
      </c>
      <c r="N10" s="210" t="str">
        <f>'Print WorkSheet'!AC4</f>
        <v>Almond Acres</v>
      </c>
      <c r="O10" s="295" t="str">
        <f>'Print WorkSheet'!AB37</f>
        <v>HA</v>
      </c>
      <c r="P10" s="210" t="str">
        <f>'Print WorkSheet'!AC37</f>
        <v>Harloe Elem</v>
      </c>
      <c r="Q10" s="209" t="str">
        <f>'Print WorkSheet'!AB70</f>
        <v>PPS</v>
      </c>
      <c r="R10" s="211" t="str">
        <f>'Print WorkSheet'!AC70</f>
        <v>PPS Lucia Mar</v>
      </c>
      <c r="S10" s="101"/>
      <c r="T10"/>
      <c r="U10"/>
      <c r="V10" s="358" t="s">
        <v>11</v>
      </c>
      <c r="W10" s="359"/>
      <c r="X10" s="293" t="s">
        <v>72</v>
      </c>
      <c r="Y10" s="290"/>
      <c r="Z10" s="290"/>
      <c r="AA10" s="290"/>
      <c r="AB10" s="290"/>
      <c r="AC10" s="290"/>
      <c r="AD10" s="290"/>
      <c r="AE10" s="290"/>
      <c r="AF10" s="290"/>
      <c r="AG10" s="290"/>
      <c r="AH10" s="290"/>
      <c r="AI10" s="290"/>
      <c r="AJ10" s="290"/>
      <c r="AK10" s="290"/>
      <c r="AL10" s="290"/>
      <c r="AM10" s="290"/>
      <c r="AN10" s="358" t="s">
        <v>12</v>
      </c>
      <c r="AO10" s="364"/>
      <c r="AR10" s="85"/>
      <c r="AS10" s="106" t="s">
        <v>11</v>
      </c>
      <c r="AT10" s="107"/>
      <c r="AU10" s="108"/>
      <c r="AV10" s="106"/>
      <c r="AW10" s="290"/>
      <c r="AX10" s="107"/>
      <c r="AY10" s="290"/>
      <c r="AZ10" s="107"/>
      <c r="BA10" s="290"/>
      <c r="BB10" s="107"/>
      <c r="BC10" s="290"/>
      <c r="BD10" s="107"/>
      <c r="BE10" s="290"/>
      <c r="BF10" s="107"/>
      <c r="BG10" s="290"/>
      <c r="BH10" s="107"/>
      <c r="BI10" s="290"/>
      <c r="BJ10" s="107"/>
      <c r="BK10" s="283"/>
      <c r="BL10" s="109" t="s">
        <v>12</v>
      </c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</row>
    <row r="11" spans="1:136" ht="15" customHeight="1" x14ac:dyDescent="0.2">
      <c r="A11" s="67"/>
      <c r="B11" s="198" t="s">
        <v>287</v>
      </c>
      <c r="C11" s="199"/>
      <c r="D11" s="199"/>
      <c r="E11" s="199"/>
      <c r="F11" s="199"/>
      <c r="G11" s="199"/>
      <c r="H11" s="199"/>
      <c r="I11" s="199"/>
      <c r="J11" s="200"/>
      <c r="K11" s="212" t="str">
        <f>IF(ISBLANK(AN12),"",AN12)</f>
        <v/>
      </c>
      <c r="L11" s="94"/>
      <c r="M11" s="209" t="str">
        <f>'Print WorkSheet'!AB5</f>
        <v>AGHS</v>
      </c>
      <c r="N11" s="210" t="str">
        <f>'Print WorkSheet'!AC5</f>
        <v>Arroyo Grande HS</v>
      </c>
      <c r="O11" s="295" t="str">
        <f>'Print WorkSheet'!AB38</f>
        <v>HW</v>
      </c>
      <c r="P11" s="210" t="str">
        <f>'Print WorkSheet'!AC38</f>
        <v>Hawthorne Elem</v>
      </c>
      <c r="Q11" s="209" t="str">
        <f>'Print WorkSheet'!AB70</f>
        <v>PPS</v>
      </c>
      <c r="R11" s="211" t="str">
        <f>'Print WorkSheet'!AC70</f>
        <v>PPS Lucia Mar</v>
      </c>
      <c r="S11" s="101"/>
      <c r="V11" s="74"/>
      <c r="W11" s="74"/>
      <c r="AP11" s="110"/>
      <c r="AV11" s="77"/>
      <c r="AX11" s="77"/>
      <c r="AZ11" s="77"/>
      <c r="BB11" s="77"/>
      <c r="BD11" s="77"/>
      <c r="BF11" s="77"/>
      <c r="BH11" s="77"/>
      <c r="BJ11" s="77"/>
      <c r="BO11" s="111" t="s">
        <v>4</v>
      </c>
      <c r="BP11" s="111" t="s">
        <v>5</v>
      </c>
      <c r="BQ11" s="111" t="s">
        <v>6</v>
      </c>
      <c r="BR11" s="111" t="s">
        <v>7</v>
      </c>
      <c r="BS11" s="111" t="s">
        <v>8</v>
      </c>
      <c r="BT11" s="111" t="s">
        <v>9</v>
      </c>
      <c r="BU11" s="111" t="s">
        <v>10</v>
      </c>
    </row>
    <row r="12" spans="1:136" ht="15" customHeight="1" x14ac:dyDescent="0.2">
      <c r="A12" s="67"/>
      <c r="B12" s="198" t="s">
        <v>287</v>
      </c>
      <c r="C12" s="199"/>
      <c r="D12" s="199"/>
      <c r="E12" s="199"/>
      <c r="F12" s="199"/>
      <c r="G12" s="199"/>
      <c r="H12" s="199"/>
      <c r="I12" s="199"/>
      <c r="J12" s="200"/>
      <c r="K12" s="212" t="str">
        <f t="shared" ref="K12:K42" si="0">IF(ISBLANK(AN13),"",AN13)</f>
        <v/>
      </c>
      <c r="L12" s="94"/>
      <c r="M12" s="209" t="str">
        <f>'Print WorkSheet'!AB6</f>
        <v>ADO</v>
      </c>
      <c r="N12" s="210" t="str">
        <f>'Print WorkSheet'!AC6</f>
        <v>Atascadero DO</v>
      </c>
      <c r="O12" s="295" t="str">
        <f>'Print WorkSheet'!AB39</f>
        <v>JMS</v>
      </c>
      <c r="P12" s="210" t="str">
        <f>'Print WorkSheet'!AC39</f>
        <v>Judkins MS</v>
      </c>
      <c r="Q12" s="209" t="str">
        <f>'Print WorkSheet'!AB71</f>
        <v>SO</v>
      </c>
      <c r="R12" s="211" t="str">
        <f>'Print WorkSheet'!AC71</f>
        <v>San Benito Elem</v>
      </c>
      <c r="S12" s="101"/>
      <c r="V12" s="113" t="str">
        <f t="shared" ref="V12:V34" si="1">IF(ISBLANK(B11),"",IF(ISTEXT(B11),TEXT(+B11,"dd"),DAY(B11)))</f>
        <v/>
      </c>
      <c r="W12" s="114"/>
      <c r="X12" s="340" t="str">
        <f>IF(ISBLANK(C11),"",UPPER(C11))</f>
        <v/>
      </c>
      <c r="Y12" s="340"/>
      <c r="Z12" s="340" t="str">
        <f>IF(ISBLANK(D11),"",UPPER(D11))</f>
        <v/>
      </c>
      <c r="AA12" s="340"/>
      <c r="AB12" s="340" t="str">
        <f>IF(ISBLANK(E11),"",UPPER(E11))</f>
        <v/>
      </c>
      <c r="AC12" s="340"/>
      <c r="AD12" s="340" t="str">
        <f>IF(ISBLANK(F11),"",UPPER(F11))</f>
        <v/>
      </c>
      <c r="AE12" s="340"/>
      <c r="AF12" s="340" t="str">
        <f>IF(ISBLANK(G11),"",UPPER(G11))</f>
        <v/>
      </c>
      <c r="AG12" s="340"/>
      <c r="AH12" s="340" t="str">
        <f t="shared" ref="AH12:AH41" si="2">IF(ISBLANK(H11),"",UPPER(H11))</f>
        <v/>
      </c>
      <c r="AI12" s="340"/>
      <c r="AJ12" s="340" t="str">
        <f t="shared" ref="AJ12:AJ41" si="3">IF(ISBLANK(I11),"",UPPER(I11))</f>
        <v/>
      </c>
      <c r="AK12" s="340"/>
      <c r="AL12" s="288" t="str">
        <f>IF(ISBLANK(J11),"",(J11))</f>
        <v/>
      </c>
      <c r="AN12" s="115" t="str">
        <f t="shared" ref="AN12:AN42" si="4">IF(ISBLANK(BL12),"",BL12)</f>
        <v/>
      </c>
      <c r="AP12" s="110"/>
      <c r="AS12" s="116"/>
      <c r="AT12" s="117">
        <f t="shared" ref="AT12:AT34" si="5">IF(ISBLANK($B11),"",DAY($B11))</f>
        <v>0</v>
      </c>
      <c r="AU12" s="118"/>
      <c r="AV12" s="119" t="str">
        <f>IF(ISTEXT($C11),VLOOKUP($C11,'Print WorkSheet'!$X$4:$Z$114,3),"")</f>
        <v/>
      </c>
      <c r="AW12" s="120" t="str">
        <f>IF(AV12=0,"",VLOOKUP(VALUE(AV12),'Print Matrix'!$B$5:$C$100,2))</f>
        <v/>
      </c>
      <c r="AX12" s="119" t="str">
        <f>IF(ISTEXT($D11),VLOOKUP($D11,'Print WorkSheet'!$X$4:$Z$114,3),"")</f>
        <v/>
      </c>
      <c r="AY12" s="120" t="str">
        <f>IF(AX12=0,"",VLOOKUP(VALUE(AX12),'Print Matrix'!$B$5:$C$100,2))</f>
        <v/>
      </c>
      <c r="AZ12" s="119" t="str">
        <f>IF(ISTEXT($E11),VLOOKUP($E11,'Print WorkSheet'!$X$4:$Z$114,3),"")</f>
        <v/>
      </c>
      <c r="BA12" s="120" t="str">
        <f>IF(AZ12=0,"",VLOOKUP(VALUE(AZ12),'Print Matrix'!$B$5:$C$100,2))</f>
        <v/>
      </c>
      <c r="BB12" s="119" t="str">
        <f>IF(ISTEXT($F11),VLOOKUP($F11,'Print WorkSheet'!$X$4:$Z$114,3),"")</f>
        <v/>
      </c>
      <c r="BC12" s="121" t="str">
        <f>IF(BB12=0,"",VLOOKUP(BB12,'Print Matrix'!$B$5:$C$100,2))</f>
        <v/>
      </c>
      <c r="BD12" s="119" t="str">
        <f>IF(ISTEXT($G11),VLOOKUP($G11,'Print WorkSheet'!$X$4:$Z$114,3),"")</f>
        <v/>
      </c>
      <c r="BE12" s="121" t="str">
        <f>IF(BD12=0,"",VLOOKUP(BD12,'Print Matrix'!$B$5:$C$100,2))</f>
        <v/>
      </c>
      <c r="BF12" s="119" t="str">
        <f>IF(ISTEXT($H11),VLOOKUP($H11,'Print WorkSheet'!$X$4:$Z$114,3),"")</f>
        <v/>
      </c>
      <c r="BG12" s="121" t="str">
        <f>IF(BF12=0,"",VLOOKUP(BF12,'Print Matrix'!$B$5:$C$100,2))</f>
        <v/>
      </c>
      <c r="BH12" s="119" t="str">
        <f>IF(ISTEXT($I11),VLOOKUP($I11,'Print WorkSheet'!$X$4:$Z$114,3),"")</f>
        <v/>
      </c>
      <c r="BI12" s="121" t="str">
        <f>IF(BH12=0,"",VLOOKUP(BH12,'Print Matrix'!$B$5:$C$100,2))</f>
        <v/>
      </c>
      <c r="BJ12" s="117"/>
      <c r="BK12" s="122" t="str">
        <f t="shared" ref="BK12:BK41" si="6">IF(ISBLANK(J11),"",J11)</f>
        <v/>
      </c>
      <c r="BL12" s="123" t="str">
        <f t="shared" ref="BL12:BL42" si="7">IF(CE12=0,"",CE12)</f>
        <v/>
      </c>
      <c r="BM12" s="110"/>
      <c r="BO12" s="74">
        <f t="shared" ref="BO12:BO42" si="8">VALUE(AV12)</f>
        <v>0</v>
      </c>
      <c r="BP12" s="74">
        <f t="shared" ref="BP12:BP42" si="9">VALUE(AX12)</f>
        <v>0</v>
      </c>
      <c r="BQ12" s="74">
        <f t="shared" ref="BQ12:BQ42" si="10">VALUE(AZ12)</f>
        <v>0</v>
      </c>
      <c r="BR12" s="74">
        <f t="shared" ref="BR12:BR42" si="11">VALUE(BB12)</f>
        <v>0</v>
      </c>
      <c r="BS12" s="74">
        <f t="shared" ref="BS12:BS42" si="12">VALUE(BD12)</f>
        <v>0</v>
      </c>
      <c r="BT12" s="74">
        <f t="shared" ref="BT12:BT42" si="13">VALUE(BF12)</f>
        <v>0</v>
      </c>
      <c r="BU12" s="74">
        <f t="shared" ref="BU12:BU42" si="14">VALUE(BH12)</f>
        <v>0</v>
      </c>
      <c r="BV12" s="110"/>
      <c r="BW12" s="74">
        <v>1</v>
      </c>
      <c r="BX12" s="110">
        <f>IF(OR(BO12=0,BP12=0),0,VLOOKUP(BO12,'Print Matrix'!$B$5:$CW$100,BP12+2))</f>
        <v>0</v>
      </c>
      <c r="BY12" s="110">
        <f>IF(OR(BP12=0,BQ12=0),0,VLOOKUP(BP12,'Print Matrix'!$B$3:$CU$102,BQ12+2))</f>
        <v>0</v>
      </c>
      <c r="BZ12" s="110">
        <f>IF(OR(BQ12=0,BR12=0),0,VLOOKUP(BQ12,'Print Matrix'!$B$3:$CU$102,BR12+2))</f>
        <v>0</v>
      </c>
      <c r="CA12" s="110">
        <f>IF(OR(BR12=0,BS12=0),0,VLOOKUP(BR12,'Print Matrix'!$B$3:$CU$102,BS12+2))</f>
        <v>0</v>
      </c>
      <c r="CB12" s="110">
        <f>IF(OR(BS12=0,BT12=0),0,VLOOKUP(BS12,'Print Matrix'!$B$3:$CU$102,BT12+2))</f>
        <v>0</v>
      </c>
      <c r="CC12" s="110">
        <f>IF(OR(BT12=0,BU12=0),0,VLOOKUP(BT12,'Print Matrix'!$B$3:$CU$102,BU12+2))</f>
        <v>0</v>
      </c>
      <c r="CD12" s="124" t="s">
        <v>13</v>
      </c>
      <c r="CE12" s="110">
        <f t="shared" ref="CE12:CE42" si="15">IF(SUM($BX12:$CC12)=0,0,SUM(BX12:CC12))</f>
        <v>0</v>
      </c>
    </row>
    <row r="13" spans="1:136" ht="15" customHeight="1" x14ac:dyDescent="0.2">
      <c r="A13" s="67"/>
      <c r="B13" s="198"/>
      <c r="C13" s="199"/>
      <c r="D13" s="199"/>
      <c r="E13" s="199"/>
      <c r="F13" s="199"/>
      <c r="G13" s="199"/>
      <c r="H13" s="199"/>
      <c r="I13" s="199"/>
      <c r="J13" s="200"/>
      <c r="K13" s="212" t="str">
        <f t="shared" si="0"/>
        <v/>
      </c>
      <c r="L13" s="94"/>
      <c r="M13" s="209" t="str">
        <f>'Print WorkSheet'!AB7</f>
        <v>ATHS</v>
      </c>
      <c r="N13" s="210" t="str">
        <f>'Print WorkSheet'!AC7</f>
        <v>Atascadero HS</v>
      </c>
      <c r="O13" s="295" t="str">
        <f>'Print WorkSheet'!AB40</f>
        <v>JCS</v>
      </c>
      <c r="P13" s="210" t="str">
        <f>'Print WorkSheet'!AC40</f>
        <v>Juvenile Court Sch</v>
      </c>
      <c r="Q13" s="209" t="str">
        <f>'Print WorkSheet'!AB72</f>
        <v>SG</v>
      </c>
      <c r="R13" s="211" t="str">
        <f>'Print WorkSheet'!AC72</f>
        <v>San Gabriel Elem</v>
      </c>
      <c r="S13" s="101"/>
      <c r="V13" s="113" t="str">
        <f t="shared" si="1"/>
        <v/>
      </c>
      <c r="W13" s="125"/>
      <c r="X13" s="340" t="str">
        <f t="shared" ref="X13:X27" si="16">IF(ISBLANK(C12),"",UPPER(C12))</f>
        <v/>
      </c>
      <c r="Y13" s="340"/>
      <c r="Z13" s="340" t="str">
        <f t="shared" ref="Z13:Z27" si="17">IF(ISBLANK(D12),"",UPPER(D12))</f>
        <v/>
      </c>
      <c r="AA13" s="340"/>
      <c r="AB13" s="340" t="str">
        <f t="shared" ref="AB13:AB27" si="18">IF(ISBLANK(E12),"",UPPER(E12))</f>
        <v/>
      </c>
      <c r="AC13" s="340"/>
      <c r="AD13" s="340" t="str">
        <f t="shared" ref="AD13:AD27" si="19">IF(ISBLANK(F12),"",UPPER(F12))</f>
        <v/>
      </c>
      <c r="AE13" s="340"/>
      <c r="AF13" s="340" t="str">
        <f t="shared" ref="AF13:AF27" si="20">IF(ISBLANK(G12),"",UPPER(G12))</f>
        <v/>
      </c>
      <c r="AG13" s="340"/>
      <c r="AH13" s="340" t="str">
        <f>IF(ISBLANK(H12),"",UPPER(H12))</f>
        <v/>
      </c>
      <c r="AI13" s="340"/>
      <c r="AJ13" s="340" t="str">
        <f t="shared" si="3"/>
        <v/>
      </c>
      <c r="AK13" s="340"/>
      <c r="AL13" s="288" t="str">
        <f t="shared" ref="AL13:AL41" si="21">IF(ISBLANK(J12),"",J12)</f>
        <v/>
      </c>
      <c r="AN13" s="115" t="str">
        <f t="shared" si="4"/>
        <v/>
      </c>
      <c r="AP13" s="110"/>
      <c r="AS13" s="116"/>
      <c r="AT13" s="117">
        <f t="shared" si="5"/>
        <v>0</v>
      </c>
      <c r="AU13" s="118"/>
      <c r="AV13" s="119" t="str">
        <f>IF(ISTEXT($C12),VLOOKUP($C12,'Print WorkSheet'!$X$4:$Z$114,3),"")</f>
        <v/>
      </c>
      <c r="AW13" s="120" t="str">
        <f>IF(AV13=0,"",VLOOKUP(VALUE(AV13),'Print Matrix'!$B$5:$C$100,2))</f>
        <v/>
      </c>
      <c r="AX13" s="119" t="str">
        <f>IF(ISTEXT($D12),VLOOKUP($D12,'Print WorkSheet'!$X$4:$Z$114,3),"")</f>
        <v/>
      </c>
      <c r="AY13" s="120" t="str">
        <f>IF(AX13=0,"",VLOOKUP(VALUE(AX13),'Print Matrix'!$B$5:$C$100,2))</f>
        <v/>
      </c>
      <c r="AZ13" s="119" t="str">
        <f>IF(ISTEXT($E12),VLOOKUP($E12,'Print WorkSheet'!$X$4:$Z$114,3),"")</f>
        <v/>
      </c>
      <c r="BA13" s="120" t="str">
        <f>IF(AZ13=0,"",VLOOKUP(VALUE(AZ13),'Print Matrix'!$B$5:$C$100,2))</f>
        <v/>
      </c>
      <c r="BB13" s="119" t="str">
        <f>IF(ISTEXT($F12),VLOOKUP($F12,'Print WorkSheet'!$X$4:$Z$114,3),"")</f>
        <v/>
      </c>
      <c r="BC13" s="121" t="str">
        <f>IF(BB13=0,"",VLOOKUP(BB13,'Print Matrix'!$B$5:$C$100,2))</f>
        <v/>
      </c>
      <c r="BD13" s="119" t="str">
        <f>IF(ISTEXT($G12),VLOOKUP($G12,'Print WorkSheet'!$X$4:$Z$114,3),"")</f>
        <v/>
      </c>
      <c r="BE13" s="121" t="str">
        <f>IF(BD13=0,"",VLOOKUP(BD13,'Print Matrix'!$B$5:$C$100,2))</f>
        <v/>
      </c>
      <c r="BF13" s="119" t="str">
        <f>IF(ISTEXT($H12),VLOOKUP($H12,'Print WorkSheet'!$X$4:$Z$114,3),"")</f>
        <v/>
      </c>
      <c r="BG13" s="121" t="str">
        <f>IF(BF13=0,"",VLOOKUP(BF13,'Print Matrix'!$B$5:$C$100,2))</f>
        <v/>
      </c>
      <c r="BH13" s="119" t="str">
        <f>IF(ISTEXT($I12),VLOOKUP($I12,'Print WorkSheet'!$X$4:$Z$114,3),"")</f>
        <v/>
      </c>
      <c r="BI13" s="121" t="str">
        <f>IF(BH13=0,"",VLOOKUP(BH13,'Print Matrix'!$B$5:$C$100,2))</f>
        <v/>
      </c>
      <c r="BJ13" s="117"/>
      <c r="BK13" s="122" t="str">
        <f t="shared" si="6"/>
        <v/>
      </c>
      <c r="BL13" s="123" t="str">
        <f t="shared" si="7"/>
        <v/>
      </c>
      <c r="BM13" s="110"/>
      <c r="BO13" s="74">
        <f t="shared" si="8"/>
        <v>0</v>
      </c>
      <c r="BP13" s="74">
        <f t="shared" si="9"/>
        <v>0</v>
      </c>
      <c r="BQ13" s="74">
        <f t="shared" si="10"/>
        <v>0</v>
      </c>
      <c r="BR13" s="74">
        <f t="shared" si="11"/>
        <v>0</v>
      </c>
      <c r="BS13" s="74">
        <f t="shared" si="12"/>
        <v>0</v>
      </c>
      <c r="BT13" s="74">
        <f t="shared" si="13"/>
        <v>0</v>
      </c>
      <c r="BU13" s="74">
        <f t="shared" si="14"/>
        <v>0</v>
      </c>
      <c r="BV13" s="110"/>
      <c r="BW13" s="74">
        <v>2</v>
      </c>
      <c r="BX13" s="110">
        <f>IF(OR(BO13=0,BP13=0),0,VLOOKUP(BO13,'Print Matrix'!$B$5:$CW$100,BP13+2))</f>
        <v>0</v>
      </c>
      <c r="BY13" s="110">
        <f>IF(OR(BP13=0,BQ13=0),0,VLOOKUP(BP13,'Print Matrix'!$B$3:$CU$102,BQ13+2))</f>
        <v>0</v>
      </c>
      <c r="BZ13" s="110">
        <f>IF(OR(BQ13=0,BR13=0),0,VLOOKUP(BQ13,'Print Matrix'!$B$3:$CU$102,BR13+2))</f>
        <v>0</v>
      </c>
      <c r="CA13" s="110">
        <f>IF(OR(BR13=0,BS13=0),0,VLOOKUP(BR13,'Print Matrix'!$B$3:$CU$102,BS13+2))</f>
        <v>0</v>
      </c>
      <c r="CB13" s="110">
        <f>IF(OR(BS13=0,BT13=0),0,VLOOKUP(BS13,'Print Matrix'!$B$3:$CU$102,BT13+2))</f>
        <v>0</v>
      </c>
      <c r="CC13" s="110">
        <f>IF(OR(BT13=0,BU13=0),0,VLOOKUP(BT13,'Print Matrix'!$B$3:$CU$102,BU13+2))</f>
        <v>0</v>
      </c>
      <c r="CD13" s="124" t="s">
        <v>13</v>
      </c>
      <c r="CE13" s="110">
        <f t="shared" si="15"/>
        <v>0</v>
      </c>
    </row>
    <row r="14" spans="1:136" ht="15" customHeight="1" x14ac:dyDescent="0.2">
      <c r="A14" s="67"/>
      <c r="B14" s="198"/>
      <c r="C14" s="199"/>
      <c r="D14" s="199"/>
      <c r="E14" s="199"/>
      <c r="F14" s="199"/>
      <c r="G14" s="199"/>
      <c r="H14" s="199"/>
      <c r="I14" s="199"/>
      <c r="J14" s="200"/>
      <c r="K14" s="212" t="str">
        <f t="shared" si="0"/>
        <v/>
      </c>
      <c r="L14" s="94"/>
      <c r="M14" s="209" t="str">
        <f>'Print WorkSheet'!AB8</f>
        <v>AMS</v>
      </c>
      <c r="N14" s="210" t="str">
        <f>'Print WorkSheet'!AC8</f>
        <v>Atascadero MS</v>
      </c>
      <c r="O14" s="295" t="str">
        <f>'Print WorkSheet'!AB41</f>
        <v>KK</v>
      </c>
      <c r="P14" s="210" t="str">
        <f>'Print WorkSheet'!AC41</f>
        <v>Kermit King Elem</v>
      </c>
      <c r="Q14" s="209" t="str">
        <f>'Print WorkSheet'!AB73</f>
        <v>SLOHS</v>
      </c>
      <c r="R14" s="211" t="str">
        <f>'Print WorkSheet'!AC73</f>
        <v>San Luis Obispo HS</v>
      </c>
      <c r="S14" s="101"/>
      <c r="V14" s="113" t="str">
        <f t="shared" si="1"/>
        <v/>
      </c>
      <c r="W14" s="125"/>
      <c r="X14" s="340" t="str">
        <f t="shared" si="16"/>
        <v/>
      </c>
      <c r="Y14" s="340"/>
      <c r="Z14" s="340" t="str">
        <f t="shared" si="17"/>
        <v/>
      </c>
      <c r="AA14" s="340"/>
      <c r="AB14" s="340" t="str">
        <f t="shared" si="18"/>
        <v/>
      </c>
      <c r="AC14" s="340"/>
      <c r="AD14" s="340" t="str">
        <f t="shared" si="19"/>
        <v/>
      </c>
      <c r="AE14" s="340"/>
      <c r="AF14" s="340" t="str">
        <f t="shared" si="20"/>
        <v/>
      </c>
      <c r="AG14" s="340"/>
      <c r="AH14" s="340" t="str">
        <f t="shared" si="2"/>
        <v/>
      </c>
      <c r="AI14" s="340"/>
      <c r="AJ14" s="340" t="str">
        <f t="shared" si="3"/>
        <v/>
      </c>
      <c r="AK14" s="340"/>
      <c r="AL14" s="288" t="str">
        <f t="shared" si="21"/>
        <v/>
      </c>
      <c r="AN14" s="115" t="str">
        <f t="shared" si="4"/>
        <v/>
      </c>
      <c r="AP14" s="110"/>
      <c r="AS14" s="116"/>
      <c r="AT14" s="117" t="str">
        <f t="shared" si="5"/>
        <v/>
      </c>
      <c r="AU14" s="118"/>
      <c r="AV14" s="119" t="str">
        <f>IF(ISTEXT($C13),VLOOKUP($C13,'Print WorkSheet'!$X$4:$Z$114,3),"")</f>
        <v/>
      </c>
      <c r="AW14" s="120" t="str">
        <f>IF(AV14=0,"",VLOOKUP(VALUE(AV14),'Print Matrix'!$B$5:$C$100,2))</f>
        <v/>
      </c>
      <c r="AX14" s="119" t="str">
        <f>IF(ISTEXT($D13),VLOOKUP($D13,'Print WorkSheet'!$X$4:$Z$114,3),"")</f>
        <v/>
      </c>
      <c r="AY14" s="120" t="str">
        <f>IF(AX14=0,"",VLOOKUP(VALUE(AX14),'Print Matrix'!$B$5:$C$100,2))</f>
        <v/>
      </c>
      <c r="AZ14" s="119" t="str">
        <f>IF(ISTEXT($E13),VLOOKUP($E13,'Print WorkSheet'!$X$4:$Z$114,3),"")</f>
        <v/>
      </c>
      <c r="BA14" s="120" t="str">
        <f>IF(AZ14=0,"",VLOOKUP(VALUE(AZ14),'Print Matrix'!$B$5:$C$100,2))</f>
        <v/>
      </c>
      <c r="BB14" s="119" t="str">
        <f>IF(ISTEXT($F13),VLOOKUP($F13,'Print WorkSheet'!$X$4:$Z$114,3),"")</f>
        <v/>
      </c>
      <c r="BC14" s="121" t="str">
        <f>IF(BB14=0,"",VLOOKUP(BB14,'Print Matrix'!$B$5:$C$100,2))</f>
        <v/>
      </c>
      <c r="BD14" s="119" t="str">
        <f>IF(ISTEXT($G13),VLOOKUP($G13,'Print WorkSheet'!$X$4:$Z$114,3),"")</f>
        <v/>
      </c>
      <c r="BE14" s="121" t="str">
        <f>IF(BD14=0,"",VLOOKUP(BD14,'Print Matrix'!$B$5:$C$100,2))</f>
        <v/>
      </c>
      <c r="BF14" s="119" t="str">
        <f>IF(ISTEXT($H13),VLOOKUP($H13,'Print WorkSheet'!$X$4:$Z$114,3),"")</f>
        <v/>
      </c>
      <c r="BG14" s="121" t="str">
        <f>IF(BF14=0,"",VLOOKUP(BF14,'Print Matrix'!$B$5:$C$100,2))</f>
        <v/>
      </c>
      <c r="BH14" s="119" t="str">
        <f>IF(ISTEXT($I13),VLOOKUP($I13,'Print WorkSheet'!$X$4:$Z$114,3),"")</f>
        <v/>
      </c>
      <c r="BI14" s="121" t="str">
        <f>IF(BH14=0,"",VLOOKUP(BH14,'Print Matrix'!$B$5:$C$100,2))</f>
        <v/>
      </c>
      <c r="BJ14" s="117"/>
      <c r="BK14" s="122" t="str">
        <f t="shared" si="6"/>
        <v/>
      </c>
      <c r="BL14" s="123" t="str">
        <f t="shared" si="7"/>
        <v/>
      </c>
      <c r="BM14" s="110"/>
      <c r="BO14" s="74">
        <f t="shared" si="8"/>
        <v>0</v>
      </c>
      <c r="BP14" s="74">
        <f t="shared" si="9"/>
        <v>0</v>
      </c>
      <c r="BQ14" s="74">
        <f t="shared" si="10"/>
        <v>0</v>
      </c>
      <c r="BR14" s="74">
        <f t="shared" si="11"/>
        <v>0</v>
      </c>
      <c r="BS14" s="74">
        <f t="shared" si="12"/>
        <v>0</v>
      </c>
      <c r="BT14" s="74">
        <f t="shared" si="13"/>
        <v>0</v>
      </c>
      <c r="BU14" s="74">
        <f t="shared" si="14"/>
        <v>0</v>
      </c>
      <c r="BV14" s="110"/>
      <c r="BW14" s="74">
        <v>3</v>
      </c>
      <c r="BX14" s="110">
        <f>IF(OR(BO14=0,BP14=0),0,VLOOKUP(BO14,'Print Matrix'!$B$5:$CW$100,BP14+2))</f>
        <v>0</v>
      </c>
      <c r="BY14" s="110">
        <f>IF(OR(BP14=0,BQ14=0),0,VLOOKUP(BP14,'Print Matrix'!$B$3:$CU$102,BQ14+2))</f>
        <v>0</v>
      </c>
      <c r="BZ14" s="110">
        <f>IF(OR(BQ14=0,BR14=0),0,VLOOKUP(BQ14,'Print Matrix'!$B$3:$CU$102,BR14+2))</f>
        <v>0</v>
      </c>
      <c r="CA14" s="110">
        <f>IF(OR(BR14=0,BS14=0),0,VLOOKUP(BR14,'Print Matrix'!$B$3:$CU$102,BS14+2))</f>
        <v>0</v>
      </c>
      <c r="CB14" s="110">
        <f>IF(OR(BS14=0,BT14=0),0,VLOOKUP(BS14,'Print Matrix'!$B$3:$CU$102,BT14+2))</f>
        <v>0</v>
      </c>
      <c r="CC14" s="110">
        <f>IF(OR(BT14=0,BU14=0),0,VLOOKUP(BT14,'Print Matrix'!$B$3:$CU$102,BU14+2))</f>
        <v>0</v>
      </c>
      <c r="CD14" s="124" t="s">
        <v>13</v>
      </c>
      <c r="CE14" s="110">
        <f t="shared" si="15"/>
        <v>0</v>
      </c>
    </row>
    <row r="15" spans="1:136" ht="15" customHeight="1" x14ac:dyDescent="0.2">
      <c r="A15" s="67"/>
      <c r="B15" s="198"/>
      <c r="C15" s="199"/>
      <c r="D15" s="199"/>
      <c r="E15" s="199"/>
      <c r="F15" s="199"/>
      <c r="G15" s="199"/>
      <c r="H15" s="199"/>
      <c r="I15" s="199"/>
      <c r="J15" s="200"/>
      <c r="K15" s="212" t="str">
        <f t="shared" si="0"/>
        <v/>
      </c>
      <c r="L15" s="94"/>
      <c r="M15" s="209" t="str">
        <f>'Print WorkSheet'!AB9</f>
        <v>BS</v>
      </c>
      <c r="N15" s="210" t="str">
        <f>'Print WorkSheet'!AC9</f>
        <v>Bauer/Speck</v>
      </c>
      <c r="O15" s="295" t="str">
        <f>'Print WorkSheet'!AB42</f>
        <v>LAMS</v>
      </c>
      <c r="P15" s="210" t="str">
        <f>'Print WorkSheet'!AC42</f>
        <v>Laguna MS</v>
      </c>
      <c r="Q15" s="209" t="str">
        <f>'Print WorkSheet'!AB74</f>
        <v>SM</v>
      </c>
      <c r="R15" s="211" t="str">
        <f>'Print WorkSheet'!AC74</f>
        <v>Santa Margarita Elem</v>
      </c>
      <c r="S15" s="101"/>
      <c r="V15" s="113" t="str">
        <f t="shared" si="1"/>
        <v/>
      </c>
      <c r="W15" s="125"/>
      <c r="X15" s="340" t="str">
        <f t="shared" si="16"/>
        <v/>
      </c>
      <c r="Y15" s="340"/>
      <c r="Z15" s="340" t="str">
        <f t="shared" si="17"/>
        <v/>
      </c>
      <c r="AA15" s="340"/>
      <c r="AB15" s="340" t="str">
        <f t="shared" si="18"/>
        <v/>
      </c>
      <c r="AC15" s="340"/>
      <c r="AD15" s="340" t="str">
        <f t="shared" si="19"/>
        <v/>
      </c>
      <c r="AE15" s="340"/>
      <c r="AF15" s="340" t="str">
        <f t="shared" si="20"/>
        <v/>
      </c>
      <c r="AG15" s="340"/>
      <c r="AH15" s="340" t="str">
        <f t="shared" si="2"/>
        <v/>
      </c>
      <c r="AI15" s="340"/>
      <c r="AJ15" s="340" t="str">
        <f t="shared" si="3"/>
        <v/>
      </c>
      <c r="AK15" s="340"/>
      <c r="AL15" s="288" t="str">
        <f t="shared" si="21"/>
        <v/>
      </c>
      <c r="AN15" s="115" t="str">
        <f t="shared" si="4"/>
        <v/>
      </c>
      <c r="AP15" s="110"/>
      <c r="AS15" s="116"/>
      <c r="AT15" s="117" t="str">
        <f t="shared" si="5"/>
        <v/>
      </c>
      <c r="AU15" s="118"/>
      <c r="AV15" s="119" t="str">
        <f>IF(ISTEXT($C14),VLOOKUP($C14,'Print WorkSheet'!$X$4:$Z$114,3),"")</f>
        <v/>
      </c>
      <c r="AW15" s="120" t="str">
        <f>IF(AV15=0,"",VLOOKUP(VALUE(AV15),'Print Matrix'!$B$5:$C$100,2))</f>
        <v/>
      </c>
      <c r="AX15" s="119" t="str">
        <f>IF(ISTEXT($D14),VLOOKUP($D14,'Print WorkSheet'!$X$4:$Z$114,3),"")</f>
        <v/>
      </c>
      <c r="AY15" s="120" t="str">
        <f>IF(AX15=0,"",VLOOKUP(VALUE(AX15),'Print Matrix'!$B$5:$C$100,2))</f>
        <v/>
      </c>
      <c r="AZ15" s="119" t="str">
        <f>IF(ISTEXT($E14),VLOOKUP($E14,'Print WorkSheet'!$X$4:$Z$114,3),"")</f>
        <v/>
      </c>
      <c r="BA15" s="120" t="str">
        <f>IF(AZ15=0,"",VLOOKUP(VALUE(AZ15),'Print Matrix'!$B$5:$C$100,2))</f>
        <v/>
      </c>
      <c r="BB15" s="119" t="str">
        <f>IF(ISTEXT($F14),VLOOKUP($F14,'Print WorkSheet'!$X$4:$Z$114,3),"")</f>
        <v/>
      </c>
      <c r="BC15" s="121" t="str">
        <f>IF(BB15=0,"",VLOOKUP(BB15,'Print Matrix'!$B$5:$C$100,2))</f>
        <v/>
      </c>
      <c r="BD15" s="119" t="str">
        <f>IF(ISTEXT($G14),VLOOKUP($G14,'Print WorkSheet'!$X$4:$Z$114,3),"")</f>
        <v/>
      </c>
      <c r="BE15" s="121" t="str">
        <f>IF(BD15=0,"",VLOOKUP(BD15,'Print Matrix'!$B$5:$C$100,2))</f>
        <v/>
      </c>
      <c r="BF15" s="119" t="str">
        <f>IF(ISTEXT($H14),VLOOKUP($H14,'Print WorkSheet'!$X$4:$Z$114,3),"")</f>
        <v/>
      </c>
      <c r="BG15" s="121" t="str">
        <f>IF(BF15=0,"",VLOOKUP(BF15,'Print Matrix'!$B$5:$C$100,2))</f>
        <v/>
      </c>
      <c r="BH15" s="119" t="str">
        <f>IF(ISTEXT($I14),VLOOKUP($I14,'Print WorkSheet'!$X$4:$Z$114,3),"")</f>
        <v/>
      </c>
      <c r="BI15" s="121" t="str">
        <f>IF(BH15=0,"",VLOOKUP(BH15,'Print Matrix'!$B$5:$C$100,2))</f>
        <v/>
      </c>
      <c r="BJ15" s="117"/>
      <c r="BK15" s="122" t="str">
        <f t="shared" si="6"/>
        <v/>
      </c>
      <c r="BL15" s="123" t="str">
        <f t="shared" si="7"/>
        <v/>
      </c>
      <c r="BM15" s="110"/>
      <c r="BO15" s="74">
        <f t="shared" si="8"/>
        <v>0</v>
      </c>
      <c r="BP15" s="74">
        <f t="shared" si="9"/>
        <v>0</v>
      </c>
      <c r="BQ15" s="74">
        <f t="shared" si="10"/>
        <v>0</v>
      </c>
      <c r="BR15" s="74">
        <f t="shared" si="11"/>
        <v>0</v>
      </c>
      <c r="BS15" s="74">
        <f t="shared" si="12"/>
        <v>0</v>
      </c>
      <c r="BT15" s="74">
        <f t="shared" si="13"/>
        <v>0</v>
      </c>
      <c r="BU15" s="74">
        <f t="shared" si="14"/>
        <v>0</v>
      </c>
      <c r="BV15" s="110"/>
      <c r="BW15" s="74">
        <v>4</v>
      </c>
      <c r="BX15" s="110">
        <f>IF(OR(BO15=0,BP15=0),0,VLOOKUP(BO15,'Print Matrix'!$B$5:$CW$100,BP15+2))</f>
        <v>0</v>
      </c>
      <c r="BY15" s="110">
        <f>IF(OR(BP15=0,BQ15=0),0,VLOOKUP(BP15,'Print Matrix'!$B$3:$CU$102,BQ15+2))</f>
        <v>0</v>
      </c>
      <c r="BZ15" s="110">
        <f>IF(OR(BQ15=0,BR15=0),0,VLOOKUP(BQ15,'Print Matrix'!$B$3:$CU$102,BR15+2))</f>
        <v>0</v>
      </c>
      <c r="CA15" s="110">
        <f>IF(OR(BR15=0,BS15=0),0,VLOOKUP(BR15,'Print Matrix'!$B$3:$CU$102,BS15+2))</f>
        <v>0</v>
      </c>
      <c r="CB15" s="110">
        <f>IF(OR(BS15=0,BT15=0),0,VLOOKUP(BS15,'Print Matrix'!$B$3:$CU$102,BT15+2))</f>
        <v>0</v>
      </c>
      <c r="CC15" s="110">
        <f>IF(OR(BT15=0,BU15=0),0,VLOOKUP(BT15,'Print Matrix'!$B$3:$CU$102,BU15+2))</f>
        <v>0</v>
      </c>
      <c r="CD15" s="124" t="s">
        <v>13</v>
      </c>
      <c r="CE15" s="110">
        <f t="shared" si="15"/>
        <v>0</v>
      </c>
    </row>
    <row r="16" spans="1:136" ht="15" customHeight="1" x14ac:dyDescent="0.2">
      <c r="A16" s="67"/>
      <c r="B16" s="198"/>
      <c r="C16" s="199"/>
      <c r="D16" s="199"/>
      <c r="E16" s="199"/>
      <c r="F16" s="199"/>
      <c r="G16" s="199"/>
      <c r="H16" s="199"/>
      <c r="I16" s="199"/>
      <c r="J16" s="200"/>
      <c r="K16" s="212" t="str">
        <f t="shared" si="0"/>
        <v/>
      </c>
      <c r="L16" s="94"/>
      <c r="M16" s="209" t="str">
        <f>'Print WorkSheet'!AB10</f>
        <v>BA</v>
      </c>
      <c r="N16" s="210" t="str">
        <f>'Print WorkSheet'!AC10</f>
        <v>Baywood Elem</v>
      </c>
      <c r="O16" s="295" t="str">
        <f>'Print WorkSheet'!AB43</f>
        <v>LL</v>
      </c>
      <c r="P16" s="210" t="str">
        <f>'Print WorkSheet'!AC43</f>
        <v>Lillian Larsen</v>
      </c>
      <c r="Q16" s="209" t="str">
        <f>'Print WorkSheet'!AB75</f>
        <v>SR</v>
      </c>
      <c r="R16" s="211" t="str">
        <f>'Print WorkSheet'!AC75</f>
        <v>Santa Rosa  Elem</v>
      </c>
      <c r="S16" s="101"/>
      <c r="V16" s="113" t="str">
        <f t="shared" si="1"/>
        <v/>
      </c>
      <c r="W16" s="125"/>
      <c r="X16" s="340" t="str">
        <f t="shared" si="16"/>
        <v/>
      </c>
      <c r="Y16" s="340"/>
      <c r="Z16" s="340" t="str">
        <f t="shared" si="17"/>
        <v/>
      </c>
      <c r="AA16" s="340"/>
      <c r="AB16" s="340" t="str">
        <f t="shared" si="18"/>
        <v/>
      </c>
      <c r="AC16" s="340"/>
      <c r="AD16" s="340" t="str">
        <f t="shared" si="19"/>
        <v/>
      </c>
      <c r="AE16" s="340"/>
      <c r="AF16" s="340" t="str">
        <f t="shared" si="20"/>
        <v/>
      </c>
      <c r="AG16" s="340"/>
      <c r="AH16" s="340" t="str">
        <f t="shared" ref="AH16:AH21" si="22">IF(ISBLANK(H15),"",UPPER(H15))</f>
        <v/>
      </c>
      <c r="AI16" s="340"/>
      <c r="AJ16" s="340" t="str">
        <f t="shared" si="3"/>
        <v/>
      </c>
      <c r="AK16" s="340"/>
      <c r="AL16" s="288" t="str">
        <f t="shared" si="21"/>
        <v/>
      </c>
      <c r="AN16" s="115" t="str">
        <f t="shared" si="4"/>
        <v/>
      </c>
      <c r="AP16" s="110"/>
      <c r="AS16" s="116"/>
      <c r="AT16" s="117" t="str">
        <f t="shared" si="5"/>
        <v/>
      </c>
      <c r="AU16" s="118"/>
      <c r="AV16" s="119" t="str">
        <f>IF(ISTEXT($C15),VLOOKUP($C15,'Print WorkSheet'!$X$4:$Z$114,3),"")</f>
        <v/>
      </c>
      <c r="AW16" s="120" t="str">
        <f>IF(AV16=0,"",VLOOKUP(VALUE(AV16),'Print Matrix'!$B$5:$C$100,2))</f>
        <v/>
      </c>
      <c r="AX16" s="119" t="str">
        <f>IF(ISTEXT($D15),VLOOKUP($D15,'Print WorkSheet'!$X$4:$Z$114,3),"")</f>
        <v/>
      </c>
      <c r="AY16" s="120" t="str">
        <f>IF(AX16=0,"",VLOOKUP(VALUE(AX16),'Print Matrix'!$B$5:$C$100,2))</f>
        <v/>
      </c>
      <c r="AZ16" s="119" t="str">
        <f>IF(ISTEXT($E15),VLOOKUP($E15,'Print WorkSheet'!$X$4:$Z$114,3),"")</f>
        <v/>
      </c>
      <c r="BA16" s="120" t="str">
        <f>IF(AZ16=0,"",VLOOKUP(VALUE(AZ16),'Print Matrix'!$B$5:$C$100,2))</f>
        <v/>
      </c>
      <c r="BB16" s="119" t="str">
        <f>IF(ISTEXT($F15),VLOOKUP($F15,'Print WorkSheet'!$X$4:$Z$114,3),"")</f>
        <v/>
      </c>
      <c r="BC16" s="121" t="str">
        <f>IF(BB16=0,"",VLOOKUP(BB16,'Print Matrix'!$B$5:$C$100,2))</f>
        <v/>
      </c>
      <c r="BD16" s="119" t="str">
        <f>IF(ISTEXT($G15),VLOOKUP($G15,'Print WorkSheet'!$X$4:$Z$114,3),"")</f>
        <v/>
      </c>
      <c r="BE16" s="121" t="str">
        <f>IF(BD16=0,"",VLOOKUP(BD16,'Print Matrix'!$B$5:$C$100,2))</f>
        <v/>
      </c>
      <c r="BF16" s="119" t="str">
        <f>IF(ISTEXT($H15),VLOOKUP($H15,'Print WorkSheet'!$X$4:$Z$114,3),"")</f>
        <v/>
      </c>
      <c r="BG16" s="121" t="str">
        <f>IF(BF16=0,"",VLOOKUP(BF16,'Print Matrix'!$B$5:$C$100,2))</f>
        <v/>
      </c>
      <c r="BH16" s="119" t="str">
        <f>IF(ISTEXT($I15),VLOOKUP($I15,'Print WorkSheet'!$X$4:$Z$114,3),"")</f>
        <v/>
      </c>
      <c r="BI16" s="121" t="str">
        <f>IF(BH16=0,"",VLOOKUP(BH16,'Print Matrix'!$B$5:$C$100,2))</f>
        <v/>
      </c>
      <c r="BJ16" s="117"/>
      <c r="BK16" s="122" t="str">
        <f t="shared" si="6"/>
        <v/>
      </c>
      <c r="BL16" s="123" t="str">
        <f t="shared" si="7"/>
        <v/>
      </c>
      <c r="BM16" s="110"/>
      <c r="BO16" s="74">
        <f t="shared" si="8"/>
        <v>0</v>
      </c>
      <c r="BP16" s="74">
        <f t="shared" si="9"/>
        <v>0</v>
      </c>
      <c r="BQ16" s="74">
        <f t="shared" si="10"/>
        <v>0</v>
      </c>
      <c r="BR16" s="74">
        <f t="shared" si="11"/>
        <v>0</v>
      </c>
      <c r="BS16" s="74">
        <f t="shared" si="12"/>
        <v>0</v>
      </c>
      <c r="BT16" s="74">
        <f t="shared" si="13"/>
        <v>0</v>
      </c>
      <c r="BU16" s="74">
        <f t="shared" si="14"/>
        <v>0</v>
      </c>
      <c r="BV16" s="110"/>
      <c r="BW16" s="74">
        <v>5</v>
      </c>
      <c r="BX16" s="110">
        <f>IF(OR(BO16=0,BP16=0),0,VLOOKUP(BO16,'Print Matrix'!$B$5:$CW$100,BP16+2))</f>
        <v>0</v>
      </c>
      <c r="BY16" s="110">
        <f>IF(OR(BP16=0,BQ16=0),0,VLOOKUP(BP16,'Print Matrix'!$B$3:$CU$102,BQ16+2))</f>
        <v>0</v>
      </c>
      <c r="BZ16" s="110">
        <f>IF(OR(BQ16=0,BR16=0),0,VLOOKUP(BQ16,'Print Matrix'!$B$3:$CU$102,BR16+2))</f>
        <v>0</v>
      </c>
      <c r="CA16" s="110">
        <f>IF(OR(BR16=0,BS16=0),0,VLOOKUP(BR16,'Print Matrix'!$B$3:$CU$102,BS16+2))</f>
        <v>0</v>
      </c>
      <c r="CB16" s="110">
        <f>IF(OR(BS16=0,BT16=0),0,VLOOKUP(BS16,'Print Matrix'!$B$3:$CU$102,BT16+2))</f>
        <v>0</v>
      </c>
      <c r="CC16" s="110">
        <f>IF(OR(BT16=0,BU16=0),0,VLOOKUP(BT16,'Print Matrix'!$B$3:$CU$102,BU16+2))</f>
        <v>0</v>
      </c>
      <c r="CD16" s="124" t="s">
        <v>13</v>
      </c>
      <c r="CE16" s="110">
        <f t="shared" si="15"/>
        <v>0</v>
      </c>
    </row>
    <row r="17" spans="1:83" ht="15" customHeight="1" x14ac:dyDescent="0.2">
      <c r="A17" s="67"/>
      <c r="B17" s="198"/>
      <c r="C17" s="199"/>
      <c r="D17" s="199"/>
      <c r="E17" s="199"/>
      <c r="F17" s="199"/>
      <c r="G17" s="199"/>
      <c r="H17" s="199"/>
      <c r="I17" s="199"/>
      <c r="J17" s="200"/>
      <c r="K17" s="212" t="str">
        <f t="shared" si="0"/>
        <v/>
      </c>
      <c r="L17" s="94"/>
      <c r="M17" s="209" t="str">
        <f>'Print WorkSheet'!AB11</f>
        <v>BSF</v>
      </c>
      <c r="N17" s="210" t="str">
        <f>'Print WorkSheet'!AC11</f>
        <v>Belvue Santa Fe Elem</v>
      </c>
      <c r="O17" s="295" t="str">
        <f>'Print WorkSheet'!AB44</f>
        <v>LMDO</v>
      </c>
      <c r="P17" s="210" t="str">
        <f>'Print WorkSheet'!AC44</f>
        <v>Lucia Mar DO</v>
      </c>
      <c r="Q17" s="209" t="str">
        <f>'Print WorkSheet'!AB76</f>
        <v>SN</v>
      </c>
      <c r="R17" s="211" t="str">
        <f>'Print WorkSheet'!AC76</f>
        <v>Shandon Elem</v>
      </c>
      <c r="S17" s="101"/>
      <c r="V17" s="113" t="str">
        <f t="shared" si="1"/>
        <v/>
      </c>
      <c r="W17" s="125"/>
      <c r="X17" s="340" t="str">
        <f t="shared" si="16"/>
        <v/>
      </c>
      <c r="Y17" s="340"/>
      <c r="Z17" s="340" t="str">
        <f t="shared" si="17"/>
        <v/>
      </c>
      <c r="AA17" s="340"/>
      <c r="AB17" s="340" t="str">
        <f t="shared" si="18"/>
        <v/>
      </c>
      <c r="AC17" s="340"/>
      <c r="AD17" s="340" t="str">
        <f t="shared" si="19"/>
        <v/>
      </c>
      <c r="AE17" s="340"/>
      <c r="AF17" s="340" t="str">
        <f t="shared" si="20"/>
        <v/>
      </c>
      <c r="AG17" s="340"/>
      <c r="AH17" s="340" t="str">
        <f t="shared" si="22"/>
        <v/>
      </c>
      <c r="AI17" s="340"/>
      <c r="AJ17" s="340" t="str">
        <f t="shared" si="3"/>
        <v/>
      </c>
      <c r="AK17" s="340"/>
      <c r="AL17" s="288" t="str">
        <f t="shared" si="21"/>
        <v/>
      </c>
      <c r="AN17" s="115" t="str">
        <f t="shared" si="4"/>
        <v/>
      </c>
      <c r="AP17" s="110"/>
      <c r="AS17" s="116"/>
      <c r="AT17" s="117" t="str">
        <f t="shared" si="5"/>
        <v/>
      </c>
      <c r="AU17" s="118"/>
      <c r="AV17" s="119" t="str">
        <f>IF(ISTEXT($C16),VLOOKUP($C16,'Print WorkSheet'!$X$4:$Z$114,3),"")</f>
        <v/>
      </c>
      <c r="AW17" s="120" t="str">
        <f>IF(AV17=0,"",VLOOKUP(VALUE(AV17),'Print Matrix'!$B$5:$C$100,2))</f>
        <v/>
      </c>
      <c r="AX17" s="119" t="str">
        <f>IF(ISTEXT($D16),VLOOKUP($D16,'Print WorkSheet'!$X$4:$Z$114,3),"")</f>
        <v/>
      </c>
      <c r="AY17" s="120" t="str">
        <f>IF(AX17=0,"",VLOOKUP(VALUE(AX17),'Print Matrix'!$B$5:$C$100,2))</f>
        <v/>
      </c>
      <c r="AZ17" s="119" t="str">
        <f>IF(ISTEXT($E16),VLOOKUP($E16,'Print WorkSheet'!$X$4:$Z$114,3),"")</f>
        <v/>
      </c>
      <c r="BA17" s="120" t="str">
        <f>IF(AZ17=0,"",VLOOKUP(VALUE(AZ17),'Print Matrix'!$B$5:$C$100,2))</f>
        <v/>
      </c>
      <c r="BB17" s="119" t="str">
        <f>IF(ISTEXT($F16),VLOOKUP($F16,'Print WorkSheet'!$X$4:$Z$114,3),"")</f>
        <v/>
      </c>
      <c r="BC17" s="121" t="str">
        <f>IF(BB17=0,"",VLOOKUP(BB17,'Print Matrix'!$B$5:$C$100,2))</f>
        <v/>
      </c>
      <c r="BD17" s="119" t="str">
        <f>IF(ISTEXT($G16),VLOOKUP($G16,'Print WorkSheet'!$X$4:$Z$114,3),"")</f>
        <v/>
      </c>
      <c r="BE17" s="121" t="str">
        <f>IF(BD17=0,"",VLOOKUP(BD17,'Print Matrix'!$B$5:$C$100,2))</f>
        <v/>
      </c>
      <c r="BF17" s="119" t="str">
        <f>IF(ISTEXT($H16),VLOOKUP($H16,'Print WorkSheet'!$X$4:$Z$114,3),"")</f>
        <v/>
      </c>
      <c r="BG17" s="121" t="str">
        <f>IF(BF17=0,"",VLOOKUP(BF17,'Print Matrix'!$B$5:$C$100,2))</f>
        <v/>
      </c>
      <c r="BH17" s="119" t="str">
        <f>IF(ISTEXT($I16),VLOOKUP($I16,'Print WorkSheet'!$X$4:$Z$114,3),"")</f>
        <v/>
      </c>
      <c r="BI17" s="121" t="str">
        <f>IF(BH17=0,"",VLOOKUP(BH17,'Print Matrix'!$B$5:$C$100,2))</f>
        <v/>
      </c>
      <c r="BJ17" s="117"/>
      <c r="BK17" s="122" t="str">
        <f t="shared" si="6"/>
        <v/>
      </c>
      <c r="BL17" s="123" t="str">
        <f t="shared" si="7"/>
        <v/>
      </c>
      <c r="BM17" s="110"/>
      <c r="BO17" s="74">
        <f t="shared" si="8"/>
        <v>0</v>
      </c>
      <c r="BP17" s="74">
        <f t="shared" si="9"/>
        <v>0</v>
      </c>
      <c r="BQ17" s="74">
        <f t="shared" si="10"/>
        <v>0</v>
      </c>
      <c r="BR17" s="74">
        <f t="shared" si="11"/>
        <v>0</v>
      </c>
      <c r="BS17" s="74">
        <f t="shared" si="12"/>
        <v>0</v>
      </c>
      <c r="BT17" s="74">
        <f t="shared" si="13"/>
        <v>0</v>
      </c>
      <c r="BU17" s="74">
        <f t="shared" si="14"/>
        <v>0</v>
      </c>
      <c r="BV17" s="110"/>
      <c r="BW17" s="74">
        <v>6</v>
      </c>
      <c r="BX17" s="110">
        <f>IF(OR(BO17=0,BP17=0),0,VLOOKUP(BO17,'Print Matrix'!$B$5:$CW$100,BP17+2))</f>
        <v>0</v>
      </c>
      <c r="BY17" s="110">
        <f>IF(OR(BP17=0,BQ17=0),0,VLOOKUP(BP17,'Print Matrix'!$B$3:$CU$102,BQ17+2))</f>
        <v>0</v>
      </c>
      <c r="BZ17" s="110">
        <f>IF(OR(BQ17=0,BR17=0),0,VLOOKUP(BQ17,'Print Matrix'!$B$3:$CU$102,BR17+2))</f>
        <v>0</v>
      </c>
      <c r="CA17" s="110">
        <f>IF(OR(BR17=0,BS17=0),0,VLOOKUP(BR17,'Print Matrix'!$B$3:$CU$102,BS17+2))</f>
        <v>0</v>
      </c>
      <c r="CB17" s="110">
        <f>IF(OR(BS17=0,BT17=0),0,VLOOKUP(BS17,'Print Matrix'!$B$3:$CU$102,BT17+2))</f>
        <v>0</v>
      </c>
      <c r="CC17" s="110">
        <f>IF(OR(BT17=0,BU17=0),0,VLOOKUP(BT17,'Print Matrix'!$B$3:$CU$102,BU17+2))</f>
        <v>0</v>
      </c>
      <c r="CD17" s="124" t="s">
        <v>13</v>
      </c>
      <c r="CE17" s="110">
        <f t="shared" si="15"/>
        <v>0</v>
      </c>
    </row>
    <row r="18" spans="1:83" ht="15" customHeight="1" x14ac:dyDescent="0.2">
      <c r="A18" s="67"/>
      <c r="B18" s="198"/>
      <c r="C18" s="199"/>
      <c r="D18" s="199"/>
      <c r="E18" s="199"/>
      <c r="F18" s="199"/>
      <c r="G18" s="199"/>
      <c r="H18" s="199"/>
      <c r="I18" s="199"/>
      <c r="J18" s="200"/>
      <c r="K18" s="212" t="str">
        <f t="shared" si="0"/>
        <v/>
      </c>
      <c r="L18" s="94"/>
      <c r="M18" s="209" t="str">
        <f>'Print WorkSheet'!AB12</f>
        <v>BP</v>
      </c>
      <c r="N18" s="210" t="str">
        <f>'Print WorkSheet'!AC12</f>
        <v>Bishop's Peak Elem</v>
      </c>
      <c r="O18" s="295" t="str">
        <f>'Print WorkSheet'!AB45</f>
        <v>LV</v>
      </c>
      <c r="P18" s="210" t="str">
        <f>'Print WorkSheet'!AC45</f>
        <v>Loma Vista CS</v>
      </c>
      <c r="Q18" s="209" t="str">
        <f>'Print WorkSheet'!AB77</f>
        <v>SNDO</v>
      </c>
      <c r="R18" s="211" t="str">
        <f>'Print WorkSheet'!AC77</f>
        <v>Shandon DO</v>
      </c>
      <c r="S18" s="101"/>
      <c r="V18" s="113" t="str">
        <f t="shared" si="1"/>
        <v/>
      </c>
      <c r="W18" s="125"/>
      <c r="X18" s="340" t="str">
        <f t="shared" si="16"/>
        <v/>
      </c>
      <c r="Y18" s="340"/>
      <c r="Z18" s="340" t="str">
        <f t="shared" si="17"/>
        <v/>
      </c>
      <c r="AA18" s="340"/>
      <c r="AB18" s="340" t="str">
        <f t="shared" si="18"/>
        <v/>
      </c>
      <c r="AC18" s="340"/>
      <c r="AD18" s="340" t="str">
        <f t="shared" si="19"/>
        <v/>
      </c>
      <c r="AE18" s="340"/>
      <c r="AF18" s="340" t="str">
        <f t="shared" si="20"/>
        <v/>
      </c>
      <c r="AG18" s="340"/>
      <c r="AH18" s="340" t="str">
        <f t="shared" si="22"/>
        <v/>
      </c>
      <c r="AI18" s="340"/>
      <c r="AJ18" s="340" t="str">
        <f t="shared" si="3"/>
        <v/>
      </c>
      <c r="AK18" s="340"/>
      <c r="AL18" s="288" t="str">
        <f t="shared" si="21"/>
        <v/>
      </c>
      <c r="AN18" s="115" t="str">
        <f t="shared" si="4"/>
        <v/>
      </c>
      <c r="AP18" s="110"/>
      <c r="AS18" s="116"/>
      <c r="AT18" s="117" t="str">
        <f t="shared" si="5"/>
        <v/>
      </c>
      <c r="AU18" s="118"/>
      <c r="AV18" s="119" t="str">
        <f>IF(ISTEXT($C17),VLOOKUP($C17,'Print WorkSheet'!$X$4:$Z$114,3),"")</f>
        <v/>
      </c>
      <c r="AW18" s="120" t="str">
        <f>IF(AV18=0,"",VLOOKUP(VALUE(AV18),'Print Matrix'!$B$5:$C$100,2))</f>
        <v/>
      </c>
      <c r="AX18" s="119" t="str">
        <f>IF(ISTEXT($D17),VLOOKUP($D17,'Print WorkSheet'!$X$4:$Z$114,3),"")</f>
        <v/>
      </c>
      <c r="AY18" s="120" t="str">
        <f>IF(AX18=0,"",VLOOKUP(VALUE(AX18),'Print Matrix'!$B$5:$C$100,2))</f>
        <v/>
      </c>
      <c r="AZ18" s="119" t="str">
        <f>IF(ISTEXT($E17),VLOOKUP($E17,'Print WorkSheet'!$X$4:$Z$114,3),"")</f>
        <v/>
      </c>
      <c r="BA18" s="120" t="str">
        <f>IF(AZ18=0,"",VLOOKUP(VALUE(AZ18),'Print Matrix'!$B$5:$C$100,2))</f>
        <v/>
      </c>
      <c r="BB18" s="119" t="str">
        <f>IF(ISTEXT($F17),VLOOKUP($F17,'Print WorkSheet'!$X$4:$Z$114,3),"")</f>
        <v/>
      </c>
      <c r="BC18" s="121" t="str">
        <f>IF(BB18=0,"",VLOOKUP(BB18,'Print Matrix'!$B$5:$C$100,2))</f>
        <v/>
      </c>
      <c r="BD18" s="119" t="str">
        <f>IF(ISTEXT($G17),VLOOKUP($G17,'Print WorkSheet'!$X$4:$Z$114,3),"")</f>
        <v/>
      </c>
      <c r="BE18" s="121" t="str">
        <f>IF(BD18=0,"",VLOOKUP(BD18,'Print Matrix'!$B$5:$C$100,2))</f>
        <v/>
      </c>
      <c r="BF18" s="119" t="str">
        <f>IF(ISTEXT($H17),VLOOKUP($H17,'Print WorkSheet'!$X$4:$Z$114,3),"")</f>
        <v/>
      </c>
      <c r="BG18" s="121" t="str">
        <f>IF(BF18=0,"",VLOOKUP(BF18,'Print Matrix'!$B$5:$C$100,2))</f>
        <v/>
      </c>
      <c r="BH18" s="119" t="str">
        <f>IF(ISTEXT($I17),VLOOKUP($I17,'Print WorkSheet'!$X$4:$Z$114,3),"")</f>
        <v/>
      </c>
      <c r="BI18" s="121" t="str">
        <f>IF(BH18=0,"",VLOOKUP(BH18,'Print Matrix'!$B$5:$C$100,2))</f>
        <v/>
      </c>
      <c r="BJ18" s="117"/>
      <c r="BK18" s="122" t="str">
        <f t="shared" si="6"/>
        <v/>
      </c>
      <c r="BL18" s="123" t="str">
        <f t="shared" si="7"/>
        <v/>
      </c>
      <c r="BM18" s="110"/>
      <c r="BO18" s="74">
        <f t="shared" si="8"/>
        <v>0</v>
      </c>
      <c r="BP18" s="74">
        <f t="shared" si="9"/>
        <v>0</v>
      </c>
      <c r="BQ18" s="74">
        <f t="shared" si="10"/>
        <v>0</v>
      </c>
      <c r="BR18" s="74">
        <f t="shared" si="11"/>
        <v>0</v>
      </c>
      <c r="BS18" s="74">
        <f t="shared" si="12"/>
        <v>0</v>
      </c>
      <c r="BT18" s="74">
        <f t="shared" si="13"/>
        <v>0</v>
      </c>
      <c r="BU18" s="74">
        <f t="shared" si="14"/>
        <v>0</v>
      </c>
      <c r="BV18" s="110"/>
      <c r="BW18" s="74">
        <v>7</v>
      </c>
      <c r="BX18" s="110">
        <f>IF(OR(BO18=0,BP18=0),0,VLOOKUP(BO18,'Print Matrix'!$B$5:$CW$100,BP18+2))</f>
        <v>0</v>
      </c>
      <c r="BY18" s="110">
        <f>IF(OR(BP18=0,BQ18=0),0,VLOOKUP(BP18,'Print Matrix'!$B$3:$CU$102,BQ18+2))</f>
        <v>0</v>
      </c>
      <c r="BZ18" s="110">
        <f>IF(OR(BQ18=0,BR18=0),0,VLOOKUP(BQ18,'Print Matrix'!$B$3:$CU$102,BR18+2))</f>
        <v>0</v>
      </c>
      <c r="CA18" s="110">
        <f>IF(OR(BR18=0,BS18=0),0,VLOOKUP(BR18,'Print Matrix'!$B$3:$CU$102,BS18+2))</f>
        <v>0</v>
      </c>
      <c r="CB18" s="110">
        <f>IF(OR(BS18=0,BT18=0),0,VLOOKUP(BS18,'Print Matrix'!$B$3:$CU$102,BT18+2))</f>
        <v>0</v>
      </c>
      <c r="CC18" s="110">
        <f>IF(OR(BT18=0,BU18=0),0,VLOOKUP(BT18,'Print Matrix'!$B$3:$CU$102,BU18+2))</f>
        <v>0</v>
      </c>
      <c r="CD18" s="124" t="s">
        <v>13</v>
      </c>
      <c r="CE18" s="110">
        <f t="shared" si="15"/>
        <v>0</v>
      </c>
    </row>
    <row r="19" spans="1:83" ht="15" customHeight="1" x14ac:dyDescent="0.2">
      <c r="A19" s="67"/>
      <c r="B19" s="198"/>
      <c r="C19" s="199"/>
      <c r="D19" s="199"/>
      <c r="E19" s="199"/>
      <c r="F19" s="199"/>
      <c r="G19" s="199"/>
      <c r="H19" s="199"/>
      <c r="I19" s="199"/>
      <c r="J19" s="200"/>
      <c r="K19" s="212" t="str">
        <f t="shared" si="0"/>
        <v/>
      </c>
      <c r="L19" s="94"/>
      <c r="M19" s="209" t="str">
        <f>'Print WorkSheet'!AB13</f>
        <v>BR</v>
      </c>
      <c r="N19" s="210" t="str">
        <f>'Print WorkSheet'!AC13</f>
        <v>Branch Elem</v>
      </c>
      <c r="O19" s="295" t="str">
        <f>'Print WorkSheet'!AB46</f>
        <v>LOMS</v>
      </c>
      <c r="P19" s="210" t="str">
        <f>'Print WorkSheet'!AC46</f>
        <v>Los Osos MS</v>
      </c>
      <c r="Q19" s="209" t="str">
        <f>'Print WorkSheet'!AB78</f>
        <v>SHS</v>
      </c>
      <c r="R19" s="211" t="str">
        <f>'Print WorkSheet'!AC78</f>
        <v>Shandon HS</v>
      </c>
      <c r="S19" s="101"/>
      <c r="V19" s="113" t="str">
        <f t="shared" si="1"/>
        <v/>
      </c>
      <c r="W19" s="125"/>
      <c r="X19" s="340" t="str">
        <f t="shared" si="16"/>
        <v/>
      </c>
      <c r="Y19" s="340"/>
      <c r="Z19" s="340" t="str">
        <f t="shared" si="17"/>
        <v/>
      </c>
      <c r="AA19" s="340"/>
      <c r="AB19" s="340" t="str">
        <f t="shared" si="18"/>
        <v/>
      </c>
      <c r="AC19" s="340"/>
      <c r="AD19" s="340" t="str">
        <f t="shared" si="19"/>
        <v/>
      </c>
      <c r="AE19" s="340"/>
      <c r="AF19" s="340" t="str">
        <f t="shared" si="20"/>
        <v/>
      </c>
      <c r="AG19" s="340"/>
      <c r="AH19" s="340" t="str">
        <f t="shared" si="22"/>
        <v/>
      </c>
      <c r="AI19" s="340"/>
      <c r="AJ19" s="340" t="str">
        <f t="shared" si="3"/>
        <v/>
      </c>
      <c r="AK19" s="340"/>
      <c r="AL19" s="288" t="str">
        <f t="shared" si="21"/>
        <v/>
      </c>
      <c r="AN19" s="115" t="str">
        <f t="shared" si="4"/>
        <v/>
      </c>
      <c r="AP19" s="110"/>
      <c r="AS19" s="116"/>
      <c r="AT19" s="117" t="str">
        <f t="shared" si="5"/>
        <v/>
      </c>
      <c r="AU19" s="118"/>
      <c r="AV19" s="119" t="str">
        <f>IF(ISTEXT($C18),VLOOKUP($C18,'Print WorkSheet'!$X$4:$Z$114,3),"")</f>
        <v/>
      </c>
      <c r="AW19" s="120" t="str">
        <f>IF(AV19=0,"",VLOOKUP(VALUE(AV19),'Print Matrix'!$B$5:$C$100,2))</f>
        <v/>
      </c>
      <c r="AX19" s="119" t="str">
        <f>IF(ISTEXT($D18),VLOOKUP($D18,'Print WorkSheet'!$X$4:$Z$114,3),"")</f>
        <v/>
      </c>
      <c r="AY19" s="120" t="str">
        <f>IF(AX19=0,"",VLOOKUP(VALUE(AX19),'Print Matrix'!$B$5:$C$100,2))</f>
        <v/>
      </c>
      <c r="AZ19" s="119" t="str">
        <f>IF(ISTEXT($E18),VLOOKUP($E18,'Print WorkSheet'!$X$4:$Z$114,3),"")</f>
        <v/>
      </c>
      <c r="BA19" s="120" t="str">
        <f>IF(AZ19=0,"",VLOOKUP(VALUE(AZ19),'Print Matrix'!$B$5:$C$100,2))</f>
        <v/>
      </c>
      <c r="BB19" s="119" t="str">
        <f>IF(ISTEXT($F18),VLOOKUP($F18,'Print WorkSheet'!$X$4:$Z$114,3),"")</f>
        <v/>
      </c>
      <c r="BC19" s="121" t="str">
        <f>IF(BB19=0,"",VLOOKUP(BB19,'Print Matrix'!$B$5:$C$100,2))</f>
        <v/>
      </c>
      <c r="BD19" s="119" t="str">
        <f>IF(ISTEXT($G18),VLOOKUP($G18,'Print WorkSheet'!$X$4:$Z$114,3),"")</f>
        <v/>
      </c>
      <c r="BE19" s="121" t="str">
        <f>IF(BD19=0,"",VLOOKUP(BD19,'Print Matrix'!$B$5:$C$100,2))</f>
        <v/>
      </c>
      <c r="BF19" s="119" t="str">
        <f>IF(ISTEXT($H18),VLOOKUP($H18,'Print WorkSheet'!$X$4:$Z$114,3),"")</f>
        <v/>
      </c>
      <c r="BG19" s="121" t="str">
        <f>IF(BF19=0,"",VLOOKUP(BF19,'Print Matrix'!$B$5:$C$100,2))</f>
        <v/>
      </c>
      <c r="BH19" s="119" t="str">
        <f>IF(ISTEXT($I18),VLOOKUP($I18,'Print WorkSheet'!$X$4:$Z$114,3),"")</f>
        <v/>
      </c>
      <c r="BI19" s="121" t="str">
        <f>IF(BH19=0,"",VLOOKUP(BH19,'Print Matrix'!$B$5:$C$100,2))</f>
        <v/>
      </c>
      <c r="BJ19" s="117"/>
      <c r="BK19" s="122" t="str">
        <f t="shared" si="6"/>
        <v/>
      </c>
      <c r="BL19" s="123" t="str">
        <f t="shared" si="7"/>
        <v/>
      </c>
      <c r="BM19" s="110"/>
      <c r="BO19" s="74">
        <f t="shared" si="8"/>
        <v>0</v>
      </c>
      <c r="BP19" s="74">
        <f t="shared" si="9"/>
        <v>0</v>
      </c>
      <c r="BQ19" s="74">
        <f t="shared" si="10"/>
        <v>0</v>
      </c>
      <c r="BR19" s="74">
        <f t="shared" si="11"/>
        <v>0</v>
      </c>
      <c r="BS19" s="74">
        <f t="shared" si="12"/>
        <v>0</v>
      </c>
      <c r="BT19" s="74">
        <f t="shared" si="13"/>
        <v>0</v>
      </c>
      <c r="BU19" s="74">
        <f t="shared" si="14"/>
        <v>0</v>
      </c>
      <c r="BV19" s="110"/>
      <c r="BW19" s="74">
        <v>8</v>
      </c>
      <c r="BX19" s="110">
        <f>IF(OR(BO19=0,BP19=0),0,VLOOKUP(BO19,'Print Matrix'!$B$5:$CW$100,BP19+2))</f>
        <v>0</v>
      </c>
      <c r="BY19" s="110">
        <f>IF(OR(BP19=0,BQ19=0),0,VLOOKUP(BP19,'Print Matrix'!$B$3:$CU$102,BQ19+2))</f>
        <v>0</v>
      </c>
      <c r="BZ19" s="110">
        <f>IF(OR(BQ19=0,BR19=0),0,VLOOKUP(BQ19,'Print Matrix'!$B$3:$CU$102,BR19+2))</f>
        <v>0</v>
      </c>
      <c r="CA19" s="110">
        <f>IF(OR(BR19=0,BS19=0),0,VLOOKUP(BR19,'Print Matrix'!$B$3:$CU$102,BS19+2))</f>
        <v>0</v>
      </c>
      <c r="CB19" s="110">
        <f>IF(OR(BS19=0,BT19=0),0,VLOOKUP(BS19,'Print Matrix'!$B$3:$CU$102,BT19+2))</f>
        <v>0</v>
      </c>
      <c r="CC19" s="110">
        <f>IF(OR(BT19=0,BU19=0),0,VLOOKUP(BT19,'Print Matrix'!$B$3:$CU$102,BU19+2))</f>
        <v>0</v>
      </c>
      <c r="CD19" s="124" t="s">
        <v>13</v>
      </c>
      <c r="CE19" s="110">
        <f t="shared" si="15"/>
        <v>0</v>
      </c>
    </row>
    <row r="20" spans="1:83" ht="15" customHeight="1" x14ac:dyDescent="0.2">
      <c r="A20" s="67"/>
      <c r="B20" s="198"/>
      <c r="C20" s="199"/>
      <c r="D20" s="199"/>
      <c r="E20" s="199"/>
      <c r="F20" s="199"/>
      <c r="G20" s="199"/>
      <c r="H20" s="199"/>
      <c r="I20" s="199"/>
      <c r="J20" s="200"/>
      <c r="K20" s="212" t="str">
        <f t="shared" si="0"/>
        <v/>
      </c>
      <c r="L20" s="94"/>
      <c r="M20" s="209" t="str">
        <f>'Print WorkSheet'!AB14</f>
        <v>CLS</v>
      </c>
      <c r="N20" s="210" t="str">
        <f>'Print WorkSheet'!AC14</f>
        <v>C.L. Smith Elem</v>
      </c>
      <c r="O20" s="295" t="str">
        <f>'Print WorkSheet'!AB47</f>
        <v>LR</v>
      </c>
      <c r="P20" s="210" t="str">
        <f>'Print WorkSheet'!AC47</f>
        <v>Los Ranchos Elem</v>
      </c>
      <c r="Q20" s="209" t="str">
        <f>'Print WorkSheet'!AB79</f>
        <v>SB</v>
      </c>
      <c r="R20" s="211" t="str">
        <f>'Print WorkSheet'!AC79</f>
        <v>Shell Beach Elem</v>
      </c>
      <c r="S20" s="101"/>
      <c r="V20" s="113" t="str">
        <f t="shared" si="1"/>
        <v/>
      </c>
      <c r="W20" s="125"/>
      <c r="X20" s="340" t="str">
        <f t="shared" si="16"/>
        <v/>
      </c>
      <c r="Y20" s="340"/>
      <c r="Z20" s="340" t="str">
        <f t="shared" si="17"/>
        <v/>
      </c>
      <c r="AA20" s="340"/>
      <c r="AB20" s="340" t="str">
        <f t="shared" si="18"/>
        <v/>
      </c>
      <c r="AC20" s="340"/>
      <c r="AD20" s="340" t="str">
        <f t="shared" si="19"/>
        <v/>
      </c>
      <c r="AE20" s="340"/>
      <c r="AF20" s="340" t="str">
        <f t="shared" si="20"/>
        <v/>
      </c>
      <c r="AG20" s="340"/>
      <c r="AH20" s="340" t="str">
        <f>IF(ISBLANK(H19),"",UPPER(H19))</f>
        <v/>
      </c>
      <c r="AI20" s="340"/>
      <c r="AJ20" s="340" t="str">
        <f t="shared" si="3"/>
        <v/>
      </c>
      <c r="AK20" s="340"/>
      <c r="AL20" s="288" t="str">
        <f t="shared" si="21"/>
        <v/>
      </c>
      <c r="AN20" s="115" t="str">
        <f t="shared" si="4"/>
        <v/>
      </c>
      <c r="AP20" s="110"/>
      <c r="AS20" s="116"/>
      <c r="AT20" s="117" t="str">
        <f t="shared" si="5"/>
        <v/>
      </c>
      <c r="AU20" s="118"/>
      <c r="AV20" s="119" t="str">
        <f>IF(ISTEXT($C19),VLOOKUP($C19,'Print WorkSheet'!$X$4:$Z$114,3),"")</f>
        <v/>
      </c>
      <c r="AW20" s="120" t="str">
        <f>IF(AV20=0,"",VLOOKUP(VALUE(AV20),'Print Matrix'!$B$5:$C$100,2))</f>
        <v/>
      </c>
      <c r="AX20" s="119" t="str">
        <f>IF(ISTEXT($D19),VLOOKUP($D19,'Print WorkSheet'!$X$4:$Z$114,3),"")</f>
        <v/>
      </c>
      <c r="AY20" s="120" t="str">
        <f>IF(AX20=0,"",VLOOKUP(VALUE(AX20),'Print Matrix'!$B$5:$C$100,2))</f>
        <v/>
      </c>
      <c r="AZ20" s="119" t="str">
        <f>IF(ISTEXT($E19),VLOOKUP($E19,'Print WorkSheet'!$X$4:$Z$114,3),"")</f>
        <v/>
      </c>
      <c r="BA20" s="120" t="str">
        <f>IF(AZ20=0,"",VLOOKUP(VALUE(AZ20),'Print Matrix'!$B$5:$C$100,2))</f>
        <v/>
      </c>
      <c r="BB20" s="119" t="str">
        <f>IF(ISTEXT($F19),VLOOKUP($F19,'Print WorkSheet'!$X$4:$Z$114,3),"")</f>
        <v/>
      </c>
      <c r="BC20" s="121" t="str">
        <f>IF(BB20=0,"",VLOOKUP(BB20,'Print Matrix'!$B$5:$C$100,2))</f>
        <v/>
      </c>
      <c r="BD20" s="119" t="str">
        <f>IF(ISTEXT($G19),VLOOKUP($G19,'Print WorkSheet'!$X$4:$Z$114,3),"")</f>
        <v/>
      </c>
      <c r="BE20" s="121" t="str">
        <f>IF(BD20=0,"",VLOOKUP(BD20,'Print Matrix'!$B$5:$C$100,2))</f>
        <v/>
      </c>
      <c r="BF20" s="119" t="str">
        <f>IF(ISTEXT($H19),VLOOKUP($H19,'Print WorkSheet'!$X$4:$Z$114,3),"")</f>
        <v/>
      </c>
      <c r="BG20" s="121" t="str">
        <f>IF(BF20=0,"",VLOOKUP(BF20,'Print Matrix'!$B$5:$C$100,2))</f>
        <v/>
      </c>
      <c r="BH20" s="119" t="str">
        <f>IF(ISTEXT($I19),VLOOKUP($I19,'Print WorkSheet'!$X$4:$Z$114,3),"")</f>
        <v/>
      </c>
      <c r="BI20" s="121" t="str">
        <f>IF(BH20=0,"",VLOOKUP(BH20,'Print Matrix'!$B$5:$C$100,2))</f>
        <v/>
      </c>
      <c r="BJ20" s="117"/>
      <c r="BK20" s="122" t="str">
        <f t="shared" si="6"/>
        <v/>
      </c>
      <c r="BL20" s="123" t="str">
        <f t="shared" si="7"/>
        <v/>
      </c>
      <c r="BM20" s="110"/>
      <c r="BO20" s="74">
        <f t="shared" si="8"/>
        <v>0</v>
      </c>
      <c r="BP20" s="74">
        <f t="shared" si="9"/>
        <v>0</v>
      </c>
      <c r="BQ20" s="74">
        <f t="shared" si="10"/>
        <v>0</v>
      </c>
      <c r="BR20" s="74">
        <f t="shared" si="11"/>
        <v>0</v>
      </c>
      <c r="BS20" s="74">
        <f t="shared" si="12"/>
        <v>0</v>
      </c>
      <c r="BT20" s="74">
        <f t="shared" si="13"/>
        <v>0</v>
      </c>
      <c r="BU20" s="74">
        <f t="shared" si="14"/>
        <v>0</v>
      </c>
      <c r="BV20" s="110"/>
      <c r="BW20" s="74">
        <v>9</v>
      </c>
      <c r="BX20" s="110">
        <f>IF(OR(BO20=0,BP20=0),0,VLOOKUP(BO20,'Print Matrix'!$B$5:$CW$100,BP20+2))</f>
        <v>0</v>
      </c>
      <c r="BY20" s="110">
        <f>IF(OR(BP20=0,BQ20=0),0,VLOOKUP(BP20,'Print Matrix'!$B$3:$CU$102,BQ20+2))</f>
        <v>0</v>
      </c>
      <c r="BZ20" s="110">
        <f>IF(OR(BQ20=0,BR20=0),0,VLOOKUP(BQ20,'Print Matrix'!$B$3:$CU$102,BR20+2))</f>
        <v>0</v>
      </c>
      <c r="CA20" s="110">
        <f>IF(OR(BR20=0,BS20=0),0,VLOOKUP(BR20,'Print Matrix'!$B$3:$CU$102,BS20+2))</f>
        <v>0</v>
      </c>
      <c r="CB20" s="110">
        <f>IF(OR(BS20=0,BT20=0),0,VLOOKUP(BS20,'Print Matrix'!$B$3:$CU$102,BT20+2))</f>
        <v>0</v>
      </c>
      <c r="CC20" s="110">
        <f>IF(OR(BT20=0,BU20=0),0,VLOOKUP(BT20,'Print Matrix'!$B$3:$CU$102,BU20+2))</f>
        <v>0</v>
      </c>
      <c r="CD20" s="124" t="s">
        <v>13</v>
      </c>
      <c r="CE20" s="110">
        <f t="shared" si="15"/>
        <v>0</v>
      </c>
    </row>
    <row r="21" spans="1:83" ht="15" customHeight="1" x14ac:dyDescent="0.2">
      <c r="A21" s="67"/>
      <c r="B21" s="198"/>
      <c r="C21" s="199"/>
      <c r="D21" s="199"/>
      <c r="E21" s="199"/>
      <c r="F21" s="199"/>
      <c r="G21" s="199"/>
      <c r="H21" s="199"/>
      <c r="I21" s="199"/>
      <c r="J21" s="200"/>
      <c r="K21" s="212" t="str">
        <f t="shared" si="0"/>
        <v/>
      </c>
      <c r="L21" s="94"/>
      <c r="M21" s="209" t="str">
        <f>'Print WorkSheet'!AB15</f>
        <v>CA</v>
      </c>
      <c r="N21" s="210" t="str">
        <f>'Print WorkSheet'!AC15</f>
        <v>Cambria Grammar</v>
      </c>
      <c r="O21" s="295" t="str">
        <f>'Print WorkSheet'!AB48</f>
        <v>MEC</v>
      </c>
      <c r="P21" s="210" t="str">
        <f>'Print WorkSheet'!AC48</f>
        <v>Meadowlark Ed Ctr</v>
      </c>
      <c r="Q21" s="209" t="str">
        <f>'Print WorkSheet'!AB80</f>
        <v>SI</v>
      </c>
      <c r="R21" s="211" t="str">
        <f>'Print WorkSheet'!AC80</f>
        <v>Sinshiemer Elem</v>
      </c>
      <c r="S21" s="101"/>
      <c r="V21" s="113" t="str">
        <f t="shared" si="1"/>
        <v/>
      </c>
      <c r="W21" s="125"/>
      <c r="X21" s="340" t="str">
        <f t="shared" si="16"/>
        <v/>
      </c>
      <c r="Y21" s="340"/>
      <c r="Z21" s="340" t="str">
        <f t="shared" si="17"/>
        <v/>
      </c>
      <c r="AA21" s="340"/>
      <c r="AB21" s="340" t="str">
        <f t="shared" si="18"/>
        <v/>
      </c>
      <c r="AC21" s="340"/>
      <c r="AD21" s="340" t="str">
        <f t="shared" si="19"/>
        <v/>
      </c>
      <c r="AE21" s="340"/>
      <c r="AF21" s="340" t="str">
        <f t="shared" si="20"/>
        <v/>
      </c>
      <c r="AG21" s="340"/>
      <c r="AH21" s="340" t="str">
        <f t="shared" si="22"/>
        <v/>
      </c>
      <c r="AI21" s="340"/>
      <c r="AJ21" s="340" t="str">
        <f t="shared" si="3"/>
        <v/>
      </c>
      <c r="AK21" s="340"/>
      <c r="AL21" s="288" t="str">
        <f t="shared" si="21"/>
        <v/>
      </c>
      <c r="AN21" s="115" t="str">
        <f t="shared" si="4"/>
        <v/>
      </c>
      <c r="AP21" s="110"/>
      <c r="AS21" s="116"/>
      <c r="AT21" s="117" t="str">
        <f t="shared" si="5"/>
        <v/>
      </c>
      <c r="AU21" s="118"/>
      <c r="AV21" s="119" t="str">
        <f>IF(ISTEXT($C20),VLOOKUP($C20,'Print WorkSheet'!$X$4:$Z$114,3),"")</f>
        <v/>
      </c>
      <c r="AW21" s="120" t="str">
        <f>IF(AV21=0,"",VLOOKUP(VALUE(AV21),'Print Matrix'!$B$5:$C$100,2))</f>
        <v/>
      </c>
      <c r="AX21" s="119" t="str">
        <f>IF(ISTEXT($D20),VLOOKUP($D20,'Print WorkSheet'!$X$4:$Z$114,3),"")</f>
        <v/>
      </c>
      <c r="AY21" s="120" t="str">
        <f>IF(AX21=0,"",VLOOKUP(VALUE(AX21),'Print Matrix'!$B$5:$C$100,2))</f>
        <v/>
      </c>
      <c r="AZ21" s="119" t="str">
        <f>IF(ISTEXT($E20),VLOOKUP($E20,'Print WorkSheet'!$X$4:$Z$114,3),"")</f>
        <v/>
      </c>
      <c r="BA21" s="120" t="str">
        <f>IF(AZ21=0,"",VLOOKUP(VALUE(AZ21),'Print Matrix'!$B$5:$C$100,2))</f>
        <v/>
      </c>
      <c r="BB21" s="119" t="str">
        <f>IF(ISTEXT($F20),VLOOKUP($F20,'Print WorkSheet'!$X$4:$Z$114,3),"")</f>
        <v/>
      </c>
      <c r="BC21" s="121" t="str">
        <f>IF(BB21=0,"",VLOOKUP(BB21,'Print Matrix'!$B$5:$C$100,2))</f>
        <v/>
      </c>
      <c r="BD21" s="119" t="str">
        <f>IF(ISTEXT($G20),VLOOKUP($G20,'Print WorkSheet'!$X$4:$Z$114,3),"")</f>
        <v/>
      </c>
      <c r="BE21" s="121" t="str">
        <f>IF(BD21=0,"",VLOOKUP(BD21,'Print Matrix'!$B$5:$C$100,2))</f>
        <v/>
      </c>
      <c r="BF21" s="119" t="str">
        <f>IF(ISTEXT($H20),VLOOKUP($H20,'Print WorkSheet'!$X$4:$Z$114,3),"")</f>
        <v/>
      </c>
      <c r="BG21" s="121" t="str">
        <f>IF(BF21=0,"",VLOOKUP(BF21,'Print Matrix'!$B$5:$C$100,2))</f>
        <v/>
      </c>
      <c r="BH21" s="119" t="str">
        <f>IF(ISTEXT($I20),VLOOKUP($I20,'Print WorkSheet'!$X$4:$Z$114,3),"")</f>
        <v/>
      </c>
      <c r="BI21" s="121" t="str">
        <f>IF(BH21=0,"",VLOOKUP(BH21,'Print Matrix'!$B$5:$C$100,2))</f>
        <v/>
      </c>
      <c r="BJ21" s="117"/>
      <c r="BK21" s="122" t="str">
        <f t="shared" si="6"/>
        <v/>
      </c>
      <c r="BL21" s="123" t="str">
        <f t="shared" si="7"/>
        <v/>
      </c>
      <c r="BM21" s="110"/>
      <c r="BO21" s="74">
        <f t="shared" si="8"/>
        <v>0</v>
      </c>
      <c r="BP21" s="74">
        <f t="shared" si="9"/>
        <v>0</v>
      </c>
      <c r="BQ21" s="74">
        <f t="shared" si="10"/>
        <v>0</v>
      </c>
      <c r="BR21" s="74">
        <f t="shared" si="11"/>
        <v>0</v>
      </c>
      <c r="BS21" s="74">
        <f t="shared" si="12"/>
        <v>0</v>
      </c>
      <c r="BT21" s="74">
        <f t="shared" si="13"/>
        <v>0</v>
      </c>
      <c r="BU21" s="74">
        <f t="shared" si="14"/>
        <v>0</v>
      </c>
      <c r="BV21" s="110"/>
      <c r="BW21" s="74">
        <v>10</v>
      </c>
      <c r="BX21" s="110">
        <f>IF(OR(BO21=0,BP21=0),0,VLOOKUP(BO21,'Print Matrix'!$B$5:$CW$100,BP21+2))</f>
        <v>0</v>
      </c>
      <c r="BY21" s="110">
        <f>IF(OR(BP21=0,BQ21=0),0,VLOOKUP(BP21,'Print Matrix'!$B$3:$CU$102,BQ21+2))</f>
        <v>0</v>
      </c>
      <c r="BZ21" s="110">
        <f>IF(OR(BQ21=0,BR21=0),0,VLOOKUP(BQ21,'Print Matrix'!$B$3:$CU$102,BR21+2))</f>
        <v>0</v>
      </c>
      <c r="CA21" s="110">
        <f>IF(OR(BR21=0,BS21=0),0,VLOOKUP(BR21,'Print Matrix'!$B$3:$CU$102,BS21+2))</f>
        <v>0</v>
      </c>
      <c r="CB21" s="110">
        <f>IF(OR(BS21=0,BT21=0),0,VLOOKUP(BS21,'Print Matrix'!$B$3:$CU$102,BT21+2))</f>
        <v>0</v>
      </c>
      <c r="CC21" s="110">
        <f>IF(OR(BT21=0,BU21=0),0,VLOOKUP(BT21,'Print Matrix'!$B$3:$CU$102,BU21+2))</f>
        <v>0</v>
      </c>
      <c r="CD21" s="124" t="s">
        <v>13</v>
      </c>
      <c r="CE21" s="110">
        <f t="shared" si="15"/>
        <v>0</v>
      </c>
    </row>
    <row r="22" spans="1:83" ht="15" customHeight="1" x14ac:dyDescent="0.2">
      <c r="A22" s="67"/>
      <c r="B22" s="198"/>
      <c r="C22" s="199"/>
      <c r="D22" s="199"/>
      <c r="E22" s="199"/>
      <c r="F22" s="199"/>
      <c r="G22" s="199"/>
      <c r="H22" s="199"/>
      <c r="I22" s="199"/>
      <c r="J22" s="200"/>
      <c r="K22" s="212" t="str">
        <f t="shared" si="0"/>
        <v/>
      </c>
      <c r="L22" s="94"/>
      <c r="M22" s="209" t="str">
        <f>'Print WorkSheet'!AB16</f>
        <v>CC</v>
      </c>
      <c r="N22" s="210" t="str">
        <f>'Print WorkSheet'!AC16</f>
        <v>Cappy Culver</v>
      </c>
      <c r="O22" s="295" t="str">
        <f>'Print WorkSheet'!AB49</f>
        <v>MMS</v>
      </c>
      <c r="P22" s="210" t="str">
        <f>'Print WorkSheet'!AC49</f>
        <v>Mesa MS</v>
      </c>
      <c r="Q22" s="209" t="str">
        <f>'Print WorkSheet'!AB81</f>
        <v>SSDO</v>
      </c>
      <c r="R22" s="211" t="str">
        <f>'Print WorkSheet'!AC81</f>
        <v>SLC DO/SS</v>
      </c>
      <c r="S22" s="101"/>
      <c r="V22" s="113" t="str">
        <f t="shared" si="1"/>
        <v/>
      </c>
      <c r="W22" s="125"/>
      <c r="X22" s="340" t="str">
        <f t="shared" si="16"/>
        <v/>
      </c>
      <c r="Y22" s="340"/>
      <c r="Z22" s="340" t="str">
        <f t="shared" si="17"/>
        <v/>
      </c>
      <c r="AA22" s="340"/>
      <c r="AB22" s="340" t="str">
        <f t="shared" si="18"/>
        <v/>
      </c>
      <c r="AC22" s="340"/>
      <c r="AD22" s="340" t="str">
        <f t="shared" si="19"/>
        <v/>
      </c>
      <c r="AE22" s="340"/>
      <c r="AF22" s="340" t="str">
        <f t="shared" si="20"/>
        <v/>
      </c>
      <c r="AG22" s="340"/>
      <c r="AH22" s="340" t="str">
        <f t="shared" si="2"/>
        <v/>
      </c>
      <c r="AI22" s="340"/>
      <c r="AJ22" s="340" t="str">
        <f t="shared" si="3"/>
        <v/>
      </c>
      <c r="AK22" s="340"/>
      <c r="AL22" s="288" t="str">
        <f t="shared" si="21"/>
        <v/>
      </c>
      <c r="AN22" s="115" t="str">
        <f t="shared" si="4"/>
        <v/>
      </c>
      <c r="AP22" s="110"/>
      <c r="AS22" s="116"/>
      <c r="AT22" s="117" t="str">
        <f t="shared" si="5"/>
        <v/>
      </c>
      <c r="AU22" s="118"/>
      <c r="AV22" s="119" t="str">
        <f>IF(ISTEXT($C21),VLOOKUP($C21,'Print WorkSheet'!$X$4:$Z$114,3),"")</f>
        <v/>
      </c>
      <c r="AW22" s="120" t="str">
        <f>IF(AV22=0,"",VLOOKUP(VALUE(AV22),'Print Matrix'!$B$5:$C$100,2))</f>
        <v/>
      </c>
      <c r="AX22" s="119" t="str">
        <f>IF(ISTEXT($D21),VLOOKUP($D21,'Print WorkSheet'!$X$4:$Z$114,3),"")</f>
        <v/>
      </c>
      <c r="AY22" s="120" t="str">
        <f>IF(AX22=0,"",VLOOKUP(VALUE(AX22),'Print Matrix'!$B$5:$C$100,2))</f>
        <v/>
      </c>
      <c r="AZ22" s="119" t="str">
        <f>IF(ISTEXT($E21),VLOOKUP($E21,'Print WorkSheet'!$X$4:$Z$114,3),"")</f>
        <v/>
      </c>
      <c r="BA22" s="120" t="str">
        <f>IF(AZ22=0,"",VLOOKUP(VALUE(AZ22),'Print Matrix'!$B$5:$C$100,2))</f>
        <v/>
      </c>
      <c r="BB22" s="119" t="str">
        <f>IF(ISTEXT($F21),VLOOKUP($F21,'Print WorkSheet'!$X$4:$Z$114,3),"")</f>
        <v/>
      </c>
      <c r="BC22" s="121" t="str">
        <f>IF(BB22=0,"",VLOOKUP(BB22,'Print Matrix'!$B$5:$C$100,2))</f>
        <v/>
      </c>
      <c r="BD22" s="119" t="str">
        <f>IF(ISTEXT($G21),VLOOKUP($G21,'Print WorkSheet'!$X$4:$Z$114,3),"")</f>
        <v/>
      </c>
      <c r="BE22" s="121" t="str">
        <f>IF(BD22=0,"",VLOOKUP(BD22,'Print Matrix'!$B$5:$C$100,2))</f>
        <v/>
      </c>
      <c r="BF22" s="119" t="str">
        <f>IF(ISTEXT($H21),VLOOKUP($H21,'Print WorkSheet'!$X$4:$Z$114,3),"")</f>
        <v/>
      </c>
      <c r="BG22" s="121" t="str">
        <f>IF(BF22=0,"",VLOOKUP(BF22,'Print Matrix'!$B$5:$C$100,2))</f>
        <v/>
      </c>
      <c r="BH22" s="119" t="str">
        <f>IF(ISTEXT($I21),VLOOKUP($I21,'Print WorkSheet'!$X$4:$Z$114,3),"")</f>
        <v/>
      </c>
      <c r="BI22" s="121" t="str">
        <f>IF(BH22=0,"",VLOOKUP(BH22,'Print Matrix'!$B$5:$C$100,2))</f>
        <v/>
      </c>
      <c r="BJ22" s="117"/>
      <c r="BK22" s="122" t="str">
        <f t="shared" si="6"/>
        <v/>
      </c>
      <c r="BL22" s="123" t="str">
        <f t="shared" si="7"/>
        <v/>
      </c>
      <c r="BM22" s="110"/>
      <c r="BO22" s="74">
        <f t="shared" si="8"/>
        <v>0</v>
      </c>
      <c r="BP22" s="74">
        <f t="shared" si="9"/>
        <v>0</v>
      </c>
      <c r="BQ22" s="74">
        <f t="shared" si="10"/>
        <v>0</v>
      </c>
      <c r="BR22" s="74">
        <f t="shared" si="11"/>
        <v>0</v>
      </c>
      <c r="BS22" s="74">
        <f t="shared" si="12"/>
        <v>0</v>
      </c>
      <c r="BT22" s="74">
        <f t="shared" si="13"/>
        <v>0</v>
      </c>
      <c r="BU22" s="74">
        <f t="shared" si="14"/>
        <v>0</v>
      </c>
      <c r="BV22" s="110"/>
      <c r="BW22" s="74">
        <v>11</v>
      </c>
      <c r="BX22" s="110">
        <f>IF(OR(BO22=0,BP22=0),0,VLOOKUP(BO22,'Print Matrix'!$B$5:$CW$100,BP22+2))</f>
        <v>0</v>
      </c>
      <c r="BY22" s="110">
        <f>IF(OR(BP22=0,BQ22=0),0,VLOOKUP(BP22,'Print Matrix'!$B$3:$CU$102,BQ22+2))</f>
        <v>0</v>
      </c>
      <c r="BZ22" s="110">
        <f>IF(OR(BQ22=0,BR22=0),0,VLOOKUP(BQ22,'Print Matrix'!$B$3:$CU$102,BR22+2))</f>
        <v>0</v>
      </c>
      <c r="CA22" s="110">
        <f>IF(OR(BR22=0,BS22=0),0,VLOOKUP(BR22,'Print Matrix'!$B$3:$CU$102,BS22+2))</f>
        <v>0</v>
      </c>
      <c r="CB22" s="110">
        <f>IF(OR(BS22=0,BT22=0),0,VLOOKUP(BS22,'Print Matrix'!$B$3:$CU$102,BT22+2))</f>
        <v>0</v>
      </c>
      <c r="CC22" s="110">
        <f>IF(OR(BT22=0,BU22=0),0,VLOOKUP(BT22,'Print Matrix'!$B$3:$CU$102,BU22+2))</f>
        <v>0</v>
      </c>
      <c r="CD22" s="124" t="s">
        <v>13</v>
      </c>
      <c r="CE22" s="110">
        <f t="shared" si="15"/>
        <v>0</v>
      </c>
    </row>
    <row r="23" spans="1:83" ht="15" customHeight="1" x14ac:dyDescent="0.2">
      <c r="A23" s="67"/>
      <c r="B23" s="198"/>
      <c r="C23" s="199"/>
      <c r="D23" s="199"/>
      <c r="E23" s="199"/>
      <c r="F23" s="199"/>
      <c r="G23" s="199"/>
      <c r="H23" s="199"/>
      <c r="I23" s="199"/>
      <c r="J23" s="200"/>
      <c r="K23" s="212" t="str">
        <f t="shared" si="0"/>
        <v/>
      </c>
      <c r="L23" s="94"/>
      <c r="M23" s="209" t="str">
        <f>'Print WorkSheet'!AB17</f>
        <v>NTHS</v>
      </c>
      <c r="N23" s="210" t="str">
        <f>'Print WorkSheet'!AC17</f>
        <v>Central Coast New Tech HS</v>
      </c>
      <c r="O23" s="295" t="str">
        <f>'Print WorkSheet'!AB50</f>
        <v>LMIS</v>
      </c>
      <c r="P23" s="210" t="str">
        <f>'Print WorkSheet'!AC50</f>
        <v>Lucia Mar Ind Study</v>
      </c>
      <c r="Q23" s="209" t="str">
        <f>'Print WorkSheet'!AB82</f>
        <v>SU</v>
      </c>
      <c r="R23" s="211" t="str">
        <f>'Print WorkSheet'!AC82</f>
        <v>Sunnyside Elem</v>
      </c>
      <c r="S23" s="101"/>
      <c r="V23" s="113" t="str">
        <f t="shared" si="1"/>
        <v/>
      </c>
      <c r="W23" s="125"/>
      <c r="X23" s="340" t="str">
        <f t="shared" si="16"/>
        <v/>
      </c>
      <c r="Y23" s="340"/>
      <c r="Z23" s="340" t="str">
        <f t="shared" si="17"/>
        <v/>
      </c>
      <c r="AA23" s="340"/>
      <c r="AB23" s="340" t="str">
        <f t="shared" si="18"/>
        <v/>
      </c>
      <c r="AC23" s="340"/>
      <c r="AD23" s="340" t="str">
        <f t="shared" si="19"/>
        <v/>
      </c>
      <c r="AE23" s="340"/>
      <c r="AF23" s="340" t="str">
        <f t="shared" si="20"/>
        <v/>
      </c>
      <c r="AG23" s="340"/>
      <c r="AH23" s="340" t="str">
        <f>IF(ISBLANK(H22),"",UPPER(H22))</f>
        <v/>
      </c>
      <c r="AI23" s="340"/>
      <c r="AJ23" s="340" t="str">
        <f t="shared" si="3"/>
        <v/>
      </c>
      <c r="AK23" s="340"/>
      <c r="AL23" s="288" t="str">
        <f t="shared" si="21"/>
        <v/>
      </c>
      <c r="AN23" s="115" t="str">
        <f t="shared" si="4"/>
        <v/>
      </c>
      <c r="AP23" s="110"/>
      <c r="AS23" s="116"/>
      <c r="AT23" s="117" t="str">
        <f t="shared" si="5"/>
        <v/>
      </c>
      <c r="AU23" s="118"/>
      <c r="AV23" s="119" t="str">
        <f>IF(ISTEXT($C22),VLOOKUP($C22,'Print WorkSheet'!$X$4:$Z$114,3),"")</f>
        <v/>
      </c>
      <c r="AW23" s="120" t="str">
        <f>IF(AV23=0,"",VLOOKUP(VALUE(AV23),'Print Matrix'!$B$5:$C$100,2))</f>
        <v/>
      </c>
      <c r="AX23" s="119" t="str">
        <f>IF(ISTEXT($D22),VLOOKUP($D22,'Print WorkSheet'!$X$4:$Z$114,3),"")</f>
        <v/>
      </c>
      <c r="AY23" s="120" t="str">
        <f>IF(AX23=0,"",VLOOKUP(VALUE(AX23),'Print Matrix'!$B$5:$C$100,2))</f>
        <v/>
      </c>
      <c r="AZ23" s="119" t="str">
        <f>IF(ISTEXT($E22),VLOOKUP($E22,'Print WorkSheet'!$X$4:$Z$114,3),"")</f>
        <v/>
      </c>
      <c r="BA23" s="120" t="str">
        <f>IF(AZ23=0,"",VLOOKUP(VALUE(AZ23),'Print Matrix'!$B$5:$C$100,2))</f>
        <v/>
      </c>
      <c r="BB23" s="119" t="str">
        <f>IF(ISTEXT($F22),VLOOKUP($F22,'Print WorkSheet'!$X$4:$Z$114,3),"")</f>
        <v/>
      </c>
      <c r="BC23" s="121" t="str">
        <f>IF(BB23=0,"",VLOOKUP(BB23,'Print Matrix'!$B$5:$C$100,2))</f>
        <v/>
      </c>
      <c r="BD23" s="119" t="str">
        <f>IF(ISTEXT($G22),VLOOKUP($G22,'Print WorkSheet'!$X$4:$Z$114,3),"")</f>
        <v/>
      </c>
      <c r="BE23" s="121" t="str">
        <f>IF(BD23=0,"",VLOOKUP(BD23,'Print Matrix'!$B$5:$C$100,2))</f>
        <v/>
      </c>
      <c r="BF23" s="119" t="str">
        <f>IF(ISTEXT($H22),VLOOKUP($H22,'Print WorkSheet'!$X$4:$Z$114,3),"")</f>
        <v/>
      </c>
      <c r="BG23" s="121" t="str">
        <f>IF(BF23=0,"",VLOOKUP(BF23,'Print Matrix'!$B$5:$C$100,2))</f>
        <v/>
      </c>
      <c r="BH23" s="119" t="str">
        <f>IF(ISTEXT($I22),VLOOKUP($I22,'Print WorkSheet'!$X$4:$Z$114,3),"")</f>
        <v/>
      </c>
      <c r="BI23" s="121" t="str">
        <f>IF(BH23=0,"",VLOOKUP(BH23,'Print Matrix'!$B$5:$C$100,2))</f>
        <v/>
      </c>
      <c r="BJ23" s="117"/>
      <c r="BK23" s="122" t="str">
        <f t="shared" si="6"/>
        <v/>
      </c>
      <c r="BL23" s="123" t="str">
        <f t="shared" si="7"/>
        <v/>
      </c>
      <c r="BM23" s="110"/>
      <c r="BO23" s="74">
        <f t="shared" si="8"/>
        <v>0</v>
      </c>
      <c r="BP23" s="74">
        <f t="shared" si="9"/>
        <v>0</v>
      </c>
      <c r="BQ23" s="74">
        <f t="shared" si="10"/>
        <v>0</v>
      </c>
      <c r="BR23" s="74">
        <f t="shared" si="11"/>
        <v>0</v>
      </c>
      <c r="BS23" s="74">
        <f t="shared" si="12"/>
        <v>0</v>
      </c>
      <c r="BT23" s="74">
        <f t="shared" si="13"/>
        <v>0</v>
      </c>
      <c r="BU23" s="74">
        <f t="shared" si="14"/>
        <v>0</v>
      </c>
      <c r="BV23" s="110"/>
      <c r="BW23" s="74">
        <v>12</v>
      </c>
      <c r="BX23" s="110">
        <f>IF(OR(BO23=0,BP23=0),0,VLOOKUP(BO23,'Print Matrix'!$B$5:$CW$100,BP23+2))</f>
        <v>0</v>
      </c>
      <c r="BY23" s="110">
        <f>IF(OR(BP23=0,BQ23=0),0,VLOOKUP(BP23,'Print Matrix'!$B$3:$CU$102,BQ23+2))</f>
        <v>0</v>
      </c>
      <c r="BZ23" s="110">
        <f>IF(OR(BQ23=0,BR23=0),0,VLOOKUP(BQ23,'Print Matrix'!$B$3:$CU$102,BR23+2))</f>
        <v>0</v>
      </c>
      <c r="CA23" s="110">
        <f>IF(OR(BR23=0,BS23=0),0,VLOOKUP(BR23,'Print Matrix'!$B$3:$CU$102,BS23+2))</f>
        <v>0</v>
      </c>
      <c r="CB23" s="110">
        <f>IF(OR(BS23=0,BT23=0),0,VLOOKUP(BS23,'Print Matrix'!$B$3:$CU$102,BT23+2))</f>
        <v>0</v>
      </c>
      <c r="CC23" s="110">
        <f>IF(OR(BT23=0,BU23=0),0,VLOOKUP(BT23,'Print Matrix'!$B$3:$CU$102,BU23+2))</f>
        <v>0</v>
      </c>
      <c r="CD23" s="124" t="s">
        <v>13</v>
      </c>
      <c r="CE23" s="110">
        <f t="shared" si="15"/>
        <v>0</v>
      </c>
    </row>
    <row r="24" spans="1:83" ht="15" customHeight="1" x14ac:dyDescent="0.2">
      <c r="A24" s="67"/>
      <c r="B24" s="198"/>
      <c r="C24" s="199"/>
      <c r="D24" s="199"/>
      <c r="E24" s="199"/>
      <c r="F24" s="199"/>
      <c r="G24" s="199"/>
      <c r="H24" s="199"/>
      <c r="I24" s="199"/>
      <c r="J24" s="200"/>
      <c r="K24" s="212" t="str">
        <f t="shared" si="0"/>
        <v/>
      </c>
      <c r="L24" s="94"/>
      <c r="M24" s="209" t="str">
        <f>'Print WorkSheet'!AB18</f>
        <v>CP</v>
      </c>
      <c r="N24" s="210" t="str">
        <f>'Print WorkSheet'!AC18</f>
        <v>Carrisa Plains Elem</v>
      </c>
      <c r="O24" s="295" t="str">
        <f>'Print WorkSheet'!AB51</f>
        <v>MG</v>
      </c>
      <c r="P24" s="210" t="str">
        <f>'Print WorkSheet'!AC51</f>
        <v>Monarch Grove Elem</v>
      </c>
      <c r="Q24" s="209" t="str">
        <f>'Print WorkSheet'!AB83</f>
        <v>TE</v>
      </c>
      <c r="R24" s="211" t="str">
        <f>'Print WorkSheet'!AC83</f>
        <v>Teach Elem</v>
      </c>
      <c r="S24" s="101"/>
      <c r="V24" s="113" t="str">
        <f t="shared" si="1"/>
        <v/>
      </c>
      <c r="W24" s="125"/>
      <c r="X24" s="340" t="str">
        <f t="shared" si="16"/>
        <v/>
      </c>
      <c r="Y24" s="340"/>
      <c r="Z24" s="340" t="str">
        <f t="shared" si="17"/>
        <v/>
      </c>
      <c r="AA24" s="340"/>
      <c r="AB24" s="340" t="str">
        <f t="shared" si="18"/>
        <v/>
      </c>
      <c r="AC24" s="340"/>
      <c r="AD24" s="340" t="str">
        <f t="shared" si="19"/>
        <v/>
      </c>
      <c r="AE24" s="340"/>
      <c r="AF24" s="340" t="str">
        <f t="shared" si="20"/>
        <v/>
      </c>
      <c r="AG24" s="340"/>
      <c r="AH24" s="340" t="str">
        <f>IF(ISBLANK(H23),"",UPPER(H23))</f>
        <v/>
      </c>
      <c r="AI24" s="340"/>
      <c r="AJ24" s="340" t="str">
        <f t="shared" si="3"/>
        <v/>
      </c>
      <c r="AK24" s="340"/>
      <c r="AL24" s="288" t="str">
        <f t="shared" si="21"/>
        <v/>
      </c>
      <c r="AN24" s="115" t="str">
        <f t="shared" si="4"/>
        <v/>
      </c>
      <c r="AP24" s="110"/>
      <c r="AS24" s="116"/>
      <c r="AT24" s="117" t="str">
        <f t="shared" si="5"/>
        <v/>
      </c>
      <c r="AU24" s="118"/>
      <c r="AV24" s="119" t="str">
        <f>IF(ISTEXT($C23),VLOOKUP($C23,'Print WorkSheet'!$X$4:$Z$114,3),"")</f>
        <v/>
      </c>
      <c r="AW24" s="120" t="str">
        <f>IF(AV24=0,"",VLOOKUP(VALUE(AV24),'Print Matrix'!$B$5:$C$100,2))</f>
        <v/>
      </c>
      <c r="AX24" s="119" t="str">
        <f>IF(ISTEXT($D23),VLOOKUP($D23,'Print WorkSheet'!$X$4:$Z$114,3),"")</f>
        <v/>
      </c>
      <c r="AY24" s="120" t="str">
        <f>IF(AX24=0,"",VLOOKUP(VALUE(AX24),'Print Matrix'!$B$5:$C$100,2))</f>
        <v/>
      </c>
      <c r="AZ24" s="119" t="str">
        <f>IF(ISTEXT($E23),VLOOKUP($E23,'Print WorkSheet'!$X$4:$Z$114,3),"")</f>
        <v/>
      </c>
      <c r="BA24" s="120" t="str">
        <f>IF(AZ24=0,"",VLOOKUP(VALUE(AZ24),'Print Matrix'!$B$5:$C$100,2))</f>
        <v/>
      </c>
      <c r="BB24" s="119" t="str">
        <f>IF(ISTEXT($F23),VLOOKUP($F23,'Print WorkSheet'!$X$4:$Z$114,3),"")</f>
        <v/>
      </c>
      <c r="BC24" s="121" t="str">
        <f>IF(BB24=0,"",VLOOKUP(BB24,'Print Matrix'!$B$5:$C$100,2))</f>
        <v/>
      </c>
      <c r="BD24" s="119" t="str">
        <f>IF(ISTEXT($G23),VLOOKUP($G23,'Print WorkSheet'!$X$4:$Z$114,3),"")</f>
        <v/>
      </c>
      <c r="BE24" s="121" t="str">
        <f>IF(BD24=0,"",VLOOKUP(BD24,'Print Matrix'!$B$5:$C$100,2))</f>
        <v/>
      </c>
      <c r="BF24" s="119" t="str">
        <f>IF(ISTEXT($H23),VLOOKUP($H23,'Print WorkSheet'!$X$4:$Z$114,3),"")</f>
        <v/>
      </c>
      <c r="BG24" s="121" t="str">
        <f>IF(BF24=0,"",VLOOKUP(BF24,'Print Matrix'!$B$5:$C$100,2))</f>
        <v/>
      </c>
      <c r="BH24" s="119" t="str">
        <f>IF(ISTEXT($I23),VLOOKUP($I23,'Print WorkSheet'!$X$4:$Z$114,3),"")</f>
        <v/>
      </c>
      <c r="BI24" s="121" t="str">
        <f>IF(BH24=0,"",VLOOKUP(BH24,'Print Matrix'!$B$5:$C$100,2))</f>
        <v/>
      </c>
      <c r="BJ24" s="117"/>
      <c r="BK24" s="122" t="str">
        <f t="shared" si="6"/>
        <v/>
      </c>
      <c r="BL24" s="123" t="str">
        <f t="shared" si="7"/>
        <v/>
      </c>
      <c r="BM24" s="110"/>
      <c r="BO24" s="74">
        <f t="shared" si="8"/>
        <v>0</v>
      </c>
      <c r="BP24" s="74">
        <f t="shared" si="9"/>
        <v>0</v>
      </c>
      <c r="BQ24" s="74">
        <f t="shared" si="10"/>
        <v>0</v>
      </c>
      <c r="BR24" s="74">
        <f t="shared" si="11"/>
        <v>0</v>
      </c>
      <c r="BS24" s="74">
        <f t="shared" si="12"/>
        <v>0</v>
      </c>
      <c r="BT24" s="74">
        <f t="shared" si="13"/>
        <v>0</v>
      </c>
      <c r="BU24" s="74">
        <f t="shared" si="14"/>
        <v>0</v>
      </c>
      <c r="BV24" s="110"/>
      <c r="BW24" s="74">
        <v>13</v>
      </c>
      <c r="BX24" s="110">
        <f>IF(OR(BO24=0,BP24=0),0,VLOOKUP(BO24,'Print Matrix'!$B$5:$CW$100,BP24+2))</f>
        <v>0</v>
      </c>
      <c r="BY24" s="110">
        <f>IF(OR(BP24=0,BQ24=0),0,VLOOKUP(BP24,'Print Matrix'!$B$3:$CU$102,BQ24+2))</f>
        <v>0</v>
      </c>
      <c r="BZ24" s="110">
        <f>IF(OR(BQ24=0,BR24=0),0,VLOOKUP(BQ24,'Print Matrix'!$B$3:$CU$102,BR24+2))</f>
        <v>0</v>
      </c>
      <c r="CA24" s="110">
        <f>IF(OR(BR24=0,BS24=0),0,VLOOKUP(BR24,'Print Matrix'!$B$3:$CU$102,BS24+2))</f>
        <v>0</v>
      </c>
      <c r="CB24" s="110">
        <f>IF(OR(BS24=0,BT24=0),0,VLOOKUP(BS24,'Print Matrix'!$B$3:$CU$102,BT24+2))</f>
        <v>0</v>
      </c>
      <c r="CC24" s="110">
        <f>IF(OR(BT24=0,BU24=0),0,VLOOKUP(BT24,'Print Matrix'!$B$3:$CU$102,BU24+2))</f>
        <v>0</v>
      </c>
      <c r="CD24" s="124" t="s">
        <v>13</v>
      </c>
      <c r="CE24" s="110">
        <f t="shared" si="15"/>
        <v>0</v>
      </c>
    </row>
    <row r="25" spans="1:83" ht="15" customHeight="1" x14ac:dyDescent="0.2">
      <c r="A25" s="67"/>
      <c r="B25" s="198"/>
      <c r="C25" s="199"/>
      <c r="D25" s="199"/>
      <c r="E25" s="199"/>
      <c r="F25" s="199"/>
      <c r="G25" s="199"/>
      <c r="H25" s="199"/>
      <c r="I25" s="199"/>
      <c r="J25" s="200"/>
      <c r="K25" s="212" t="str">
        <f t="shared" si="0"/>
        <v/>
      </c>
      <c r="L25" s="94"/>
      <c r="M25" s="209" t="str">
        <f>'Print WorkSheet'!AB19</f>
        <v>CAY</v>
      </c>
      <c r="N25" s="210" t="str">
        <f>'Print WorkSheet'!AC19</f>
        <v>Cayucos Elem</v>
      </c>
      <c r="O25" s="295" t="str">
        <f>'Print WorkSheet'!AB52</f>
        <v>MR</v>
      </c>
      <c r="P25" s="210" t="str">
        <f>'Print WorkSheet'!AC52</f>
        <v>Monterey Road Elem</v>
      </c>
      <c r="Q25" s="209" t="str">
        <f>'Print WorkSheet'!AB84</f>
        <v>TDO</v>
      </c>
      <c r="R25" s="211" t="str">
        <f>'Print WorkSheet'!AC84</f>
        <v>Templeton DO</v>
      </c>
      <c r="S25" s="101"/>
      <c r="V25" s="113" t="str">
        <f t="shared" si="1"/>
        <v/>
      </c>
      <c r="W25" s="125"/>
      <c r="X25" s="340" t="str">
        <f>IF(ISBLANK(C24),"",UPPER(C24))</f>
        <v/>
      </c>
      <c r="Y25" s="340"/>
      <c r="Z25" s="340" t="str">
        <f>IF(ISBLANK(D24),"",UPPER(D24))</f>
        <v/>
      </c>
      <c r="AA25" s="340"/>
      <c r="AB25" s="340" t="str">
        <f>IF(ISBLANK(E24),"",UPPER(E24))</f>
        <v/>
      </c>
      <c r="AC25" s="340"/>
      <c r="AD25" s="340" t="str">
        <f>IF(ISBLANK(F24),"",UPPER(F24))</f>
        <v/>
      </c>
      <c r="AE25" s="340"/>
      <c r="AF25" s="340" t="str">
        <f>IF(ISBLANK(G24),"",UPPER(G24))</f>
        <v/>
      </c>
      <c r="AG25" s="340"/>
      <c r="AH25" s="340" t="str">
        <f>IF(ISBLANK(H24),"",UPPER(H24))</f>
        <v/>
      </c>
      <c r="AI25" s="340"/>
      <c r="AJ25" s="340" t="str">
        <f t="shared" si="3"/>
        <v/>
      </c>
      <c r="AK25" s="340"/>
      <c r="AL25" s="288" t="str">
        <f t="shared" si="21"/>
        <v/>
      </c>
      <c r="AN25" s="115" t="str">
        <f t="shared" si="4"/>
        <v/>
      </c>
      <c r="AP25" s="110"/>
      <c r="AS25" s="116"/>
      <c r="AT25" s="117" t="str">
        <f t="shared" si="5"/>
        <v/>
      </c>
      <c r="AU25" s="118"/>
      <c r="AV25" s="119" t="str">
        <f>IF(ISTEXT($C24),VLOOKUP($C24,'Print WorkSheet'!$X$4:$Z$114,3),"")</f>
        <v/>
      </c>
      <c r="AW25" s="120" t="str">
        <f>IF(AV25=0,"",VLOOKUP(VALUE(AV25),'Print Matrix'!$B$5:$C$100,2))</f>
        <v/>
      </c>
      <c r="AX25" s="119" t="str">
        <f>IF(ISTEXT($D24),VLOOKUP($D24,'Print WorkSheet'!$X$4:$Z$114,3),"")</f>
        <v/>
      </c>
      <c r="AY25" s="120" t="str">
        <f>IF(AX25=0,"",VLOOKUP(VALUE(AX25),'Print Matrix'!$B$5:$C$100,2))</f>
        <v/>
      </c>
      <c r="AZ25" s="119" t="str">
        <f>IF(ISTEXT($E24),VLOOKUP($E24,'Print WorkSheet'!$X$4:$Z$114,3),"")</f>
        <v/>
      </c>
      <c r="BA25" s="120" t="str">
        <f>IF(AZ25=0,"",VLOOKUP(VALUE(AZ25),'Print Matrix'!$B$5:$C$100,2))</f>
        <v/>
      </c>
      <c r="BB25" s="119" t="str">
        <f>IF(ISTEXT($F24),VLOOKUP($F24,'Print WorkSheet'!$X$4:$Z$114,3),"")</f>
        <v/>
      </c>
      <c r="BC25" s="121" t="str">
        <f>IF(BB25=0,"",VLOOKUP(BB25,'Print Matrix'!$B$5:$C$100,2))</f>
        <v/>
      </c>
      <c r="BD25" s="119" t="str">
        <f>IF(ISTEXT($G24),VLOOKUP($G24,'Print WorkSheet'!$X$4:$Z$114,3),"")</f>
        <v/>
      </c>
      <c r="BE25" s="121" t="str">
        <f>IF(BD25=0,"",VLOOKUP(BD25,'Print Matrix'!$B$5:$C$100,2))</f>
        <v/>
      </c>
      <c r="BF25" s="119" t="str">
        <f>IF(ISTEXT($H24),VLOOKUP($H24,'Print WorkSheet'!$X$4:$Z$114,3),"")</f>
        <v/>
      </c>
      <c r="BG25" s="121" t="str">
        <f>IF(BF25=0,"",VLOOKUP(BF25,'Print Matrix'!$B$5:$C$100,2))</f>
        <v/>
      </c>
      <c r="BH25" s="119" t="str">
        <f>IF(ISTEXT($I24),VLOOKUP($I24,'Print WorkSheet'!$X$4:$Z$114,3),"")</f>
        <v/>
      </c>
      <c r="BI25" s="121" t="str">
        <f>IF(BH25=0,"",VLOOKUP(BH25,'Print Matrix'!$B$5:$C$100,2))</f>
        <v/>
      </c>
      <c r="BJ25" s="117"/>
      <c r="BK25" s="122" t="str">
        <f t="shared" si="6"/>
        <v/>
      </c>
      <c r="BL25" s="123" t="str">
        <f t="shared" si="7"/>
        <v/>
      </c>
      <c r="BM25" s="110"/>
      <c r="BO25" s="74">
        <f t="shared" si="8"/>
        <v>0</v>
      </c>
      <c r="BP25" s="74">
        <f t="shared" si="9"/>
        <v>0</v>
      </c>
      <c r="BQ25" s="74">
        <f t="shared" si="10"/>
        <v>0</v>
      </c>
      <c r="BR25" s="74">
        <f t="shared" si="11"/>
        <v>0</v>
      </c>
      <c r="BS25" s="74">
        <f t="shared" si="12"/>
        <v>0</v>
      </c>
      <c r="BT25" s="74">
        <f t="shared" si="13"/>
        <v>0</v>
      </c>
      <c r="BU25" s="74">
        <f t="shared" si="14"/>
        <v>0</v>
      </c>
      <c r="BV25" s="110"/>
      <c r="BW25" s="74">
        <v>14</v>
      </c>
      <c r="BX25" s="110">
        <f>IF(OR(BO25=0,BP25=0),0,VLOOKUP(BO25,'Print Matrix'!$B$5:$CW$100,BP25+2))</f>
        <v>0</v>
      </c>
      <c r="BY25" s="110">
        <f>IF(OR(BP25=0,BQ25=0),0,VLOOKUP(BP25,'Print Matrix'!$B$3:$CU$102,BQ25+2))</f>
        <v>0</v>
      </c>
      <c r="BZ25" s="110">
        <f>IF(OR(BQ25=0,BR25=0),0,VLOOKUP(BQ25,'Print Matrix'!$B$3:$CU$102,BR25+2))</f>
        <v>0</v>
      </c>
      <c r="CA25" s="110">
        <f>IF(OR(BR25=0,BS25=0),0,VLOOKUP(BR25,'Print Matrix'!$B$3:$CU$102,BS25+2))</f>
        <v>0</v>
      </c>
      <c r="CB25" s="110">
        <f>IF(OR(BS25=0,BT25=0),0,VLOOKUP(BS25,'Print Matrix'!$B$3:$CU$102,BT25+2))</f>
        <v>0</v>
      </c>
      <c r="CC25" s="110">
        <f>IF(OR(BT25=0,BU25=0),0,VLOOKUP(BT25,'Print Matrix'!$B$3:$CU$102,BU25+2))</f>
        <v>0</v>
      </c>
      <c r="CD25" s="124" t="s">
        <v>13</v>
      </c>
      <c r="CE25" s="110">
        <f t="shared" si="15"/>
        <v>0</v>
      </c>
    </row>
    <row r="26" spans="1:83" ht="15" customHeight="1" x14ac:dyDescent="0.2">
      <c r="A26" s="67"/>
      <c r="B26" s="198"/>
      <c r="C26" s="199"/>
      <c r="D26" s="199"/>
      <c r="E26" s="199"/>
      <c r="F26" s="199"/>
      <c r="G26" s="199"/>
      <c r="H26" s="199"/>
      <c r="I26" s="199"/>
      <c r="J26" s="200"/>
      <c r="K26" s="212" t="str">
        <f t="shared" si="0"/>
        <v/>
      </c>
      <c r="L26" s="94"/>
      <c r="M26" s="209" t="str">
        <f>'Print WorkSheet'!AB20</f>
        <v>PC</v>
      </c>
      <c r="N26" s="210" t="str">
        <f>'Print WorkSheet'!AC20</f>
        <v>Paloma Creek</v>
      </c>
      <c r="O26" s="295" t="str">
        <f>'Print WorkSheet'!AB53</f>
        <v>MBHS</v>
      </c>
      <c r="P26" s="210" t="str">
        <f>'Print WorkSheet'!AC53</f>
        <v>Morro Bay HS</v>
      </c>
      <c r="Q26" s="209" t="str">
        <f>'Print WorkSheet'!AB85</f>
        <v>THS</v>
      </c>
      <c r="R26" s="211" t="str">
        <f>'Print WorkSheet'!AC85</f>
        <v>Templeton HS</v>
      </c>
      <c r="S26" s="101"/>
      <c r="V26" s="113" t="str">
        <f t="shared" si="1"/>
        <v/>
      </c>
      <c r="W26" s="125"/>
      <c r="X26" s="340" t="str">
        <f t="shared" si="16"/>
        <v/>
      </c>
      <c r="Y26" s="340"/>
      <c r="Z26" s="340" t="str">
        <f t="shared" si="17"/>
        <v/>
      </c>
      <c r="AA26" s="340"/>
      <c r="AB26" s="340" t="str">
        <f t="shared" si="18"/>
        <v/>
      </c>
      <c r="AC26" s="340"/>
      <c r="AD26" s="340" t="str">
        <f t="shared" si="19"/>
        <v/>
      </c>
      <c r="AE26" s="340"/>
      <c r="AF26" s="340" t="str">
        <f t="shared" si="20"/>
        <v/>
      </c>
      <c r="AG26" s="340"/>
      <c r="AH26" s="340" t="str">
        <f>IF(ISBLANK(H25),"",UPPER(H25))</f>
        <v/>
      </c>
      <c r="AI26" s="340"/>
      <c r="AJ26" s="340" t="str">
        <f t="shared" si="3"/>
        <v/>
      </c>
      <c r="AK26" s="340"/>
      <c r="AL26" s="288" t="str">
        <f t="shared" si="21"/>
        <v/>
      </c>
      <c r="AN26" s="115" t="str">
        <f t="shared" si="4"/>
        <v/>
      </c>
      <c r="AP26" s="110"/>
      <c r="AS26" s="116"/>
      <c r="AT26" s="117" t="str">
        <f t="shared" si="5"/>
        <v/>
      </c>
      <c r="AU26" s="118"/>
      <c r="AV26" s="119" t="str">
        <f>IF(ISTEXT($C25),VLOOKUP($C25,'Print WorkSheet'!$X$4:$Z$114,3),"")</f>
        <v/>
      </c>
      <c r="AW26" s="120" t="str">
        <f>IF(AV26=0,"",VLOOKUP(VALUE(AV26),'Print Matrix'!$B$5:$C$100,2))</f>
        <v/>
      </c>
      <c r="AX26" s="119" t="str">
        <f>IF(ISTEXT($D25),VLOOKUP($D25,'Print WorkSheet'!$X$4:$Z$114,3),"")</f>
        <v/>
      </c>
      <c r="AY26" s="120" t="str">
        <f>IF(AX26=0,"",VLOOKUP(VALUE(AX26),'Print Matrix'!$B$5:$C$100,2))</f>
        <v/>
      </c>
      <c r="AZ26" s="119" t="str">
        <f>IF(ISTEXT($E25),VLOOKUP($E25,'Print WorkSheet'!$X$4:$Z$114,3),"")</f>
        <v/>
      </c>
      <c r="BA26" s="120" t="str">
        <f>IF(AZ26=0,"",VLOOKUP(VALUE(AZ26),'Print Matrix'!$B$5:$C$100,2))</f>
        <v/>
      </c>
      <c r="BB26" s="119" t="str">
        <f>IF(ISTEXT($F25),VLOOKUP($F25,'Print WorkSheet'!$X$4:$Z$114,3),"")</f>
        <v/>
      </c>
      <c r="BC26" s="121" t="str">
        <f>IF(BB26=0,"",VLOOKUP(BB26,'Print Matrix'!$B$5:$C$100,2))</f>
        <v/>
      </c>
      <c r="BD26" s="119" t="str">
        <f>IF(ISTEXT($G25),VLOOKUP($G25,'Print WorkSheet'!$X$4:$Z$114,3),"")</f>
        <v/>
      </c>
      <c r="BE26" s="121" t="str">
        <f>IF(BD26=0,"",VLOOKUP(BD26,'Print Matrix'!$B$5:$C$100,2))</f>
        <v/>
      </c>
      <c r="BF26" s="119" t="str">
        <f>IF(ISTEXT($H25),VLOOKUP($H25,'Print WorkSheet'!$X$4:$Z$114,3),"")</f>
        <v/>
      </c>
      <c r="BG26" s="121" t="str">
        <f>IF(BF26=0,"",VLOOKUP(BF26,'Print Matrix'!$B$5:$C$100,2))</f>
        <v/>
      </c>
      <c r="BH26" s="119" t="str">
        <f>IF(ISTEXT($I25),VLOOKUP($I25,'Print WorkSheet'!$X$4:$Z$114,3),"")</f>
        <v/>
      </c>
      <c r="BI26" s="121" t="str">
        <f>IF(BH26=0,"",VLOOKUP(BH26,'Print Matrix'!$B$5:$C$100,2))</f>
        <v/>
      </c>
      <c r="BJ26" s="117"/>
      <c r="BK26" s="122" t="str">
        <f t="shared" si="6"/>
        <v/>
      </c>
      <c r="BL26" s="123" t="str">
        <f t="shared" si="7"/>
        <v/>
      </c>
      <c r="BM26" s="110"/>
      <c r="BO26" s="74">
        <f t="shared" si="8"/>
        <v>0</v>
      </c>
      <c r="BP26" s="74">
        <f t="shared" si="9"/>
        <v>0</v>
      </c>
      <c r="BQ26" s="74">
        <f t="shared" si="10"/>
        <v>0</v>
      </c>
      <c r="BR26" s="74">
        <f t="shared" si="11"/>
        <v>0</v>
      </c>
      <c r="BS26" s="74">
        <f t="shared" si="12"/>
        <v>0</v>
      </c>
      <c r="BT26" s="74">
        <f t="shared" si="13"/>
        <v>0</v>
      </c>
      <c r="BU26" s="74">
        <f t="shared" si="14"/>
        <v>0</v>
      </c>
      <c r="BV26" s="110"/>
      <c r="BW26" s="74">
        <v>15</v>
      </c>
      <c r="BX26" s="110">
        <f>IF(OR(BO26=0,BP26=0),0,VLOOKUP(BO26,'Print Matrix'!$B$5:$CW$100,BP26+2))</f>
        <v>0</v>
      </c>
      <c r="BY26" s="110">
        <f>IF(OR(BP26=0,BQ26=0),0,VLOOKUP(BP26,'Print Matrix'!$B$3:$CU$102,BQ26+2))</f>
        <v>0</v>
      </c>
      <c r="BZ26" s="110">
        <f>IF(OR(BQ26=0,BR26=0),0,VLOOKUP(BQ26,'Print Matrix'!$B$3:$CU$102,BR26+2))</f>
        <v>0</v>
      </c>
      <c r="CA26" s="110">
        <f>IF(OR(BR26=0,BS26=0),0,VLOOKUP(BR26,'Print Matrix'!$B$3:$CU$102,BS26+2))</f>
        <v>0</v>
      </c>
      <c r="CB26" s="110">
        <f>IF(OR(BS26=0,BT26=0),0,VLOOKUP(BS26,'Print Matrix'!$B$3:$CU$102,BT26+2))</f>
        <v>0</v>
      </c>
      <c r="CC26" s="110">
        <f>IF(OR(BT26=0,BU26=0),0,VLOOKUP(BT26,'Print Matrix'!$B$3:$CU$102,BU26+2))</f>
        <v>0</v>
      </c>
      <c r="CD26" s="124" t="s">
        <v>13</v>
      </c>
      <c r="CE26" s="110">
        <f t="shared" si="15"/>
        <v>0</v>
      </c>
    </row>
    <row r="27" spans="1:83" ht="15" customHeight="1" x14ac:dyDescent="0.2">
      <c r="A27" s="67"/>
      <c r="B27" s="198"/>
      <c r="C27" s="199"/>
      <c r="D27" s="199"/>
      <c r="E27" s="199"/>
      <c r="F27" s="199"/>
      <c r="G27" s="199"/>
      <c r="H27" s="199"/>
      <c r="I27" s="199"/>
      <c r="J27" s="200"/>
      <c r="K27" s="212" t="str">
        <f t="shared" si="0"/>
        <v/>
      </c>
      <c r="L27" s="94"/>
      <c r="M27" s="209" t="str">
        <f>'Print WorkSheet'!AB21</f>
        <v>CJ</v>
      </c>
      <c r="N27" s="210" t="str">
        <f>'Print WorkSheet'!AC21</f>
        <v>Chris Jesperson</v>
      </c>
      <c r="O27" s="295" t="str">
        <f>'Print WorkSheet'!AB54</f>
        <v>MREC</v>
      </c>
      <c r="P27" s="210" t="str">
        <f>'Print WorkSheet'!AC54</f>
        <v>Morro Road Ed Ctr/SELPA</v>
      </c>
      <c r="Q27" s="209" t="str">
        <f>'Print WorkSheet'!AB86</f>
        <v>TMS</v>
      </c>
      <c r="R27" s="211" t="str">
        <f>'Print WorkSheet'!AC86</f>
        <v>Templeton MS</v>
      </c>
      <c r="S27" s="101"/>
      <c r="V27" s="113" t="str">
        <f t="shared" si="1"/>
        <v/>
      </c>
      <c r="W27" s="125"/>
      <c r="X27" s="340" t="str">
        <f t="shared" si="16"/>
        <v/>
      </c>
      <c r="Y27" s="340"/>
      <c r="Z27" s="340" t="str">
        <f t="shared" si="17"/>
        <v/>
      </c>
      <c r="AA27" s="340"/>
      <c r="AB27" s="340" t="str">
        <f t="shared" si="18"/>
        <v/>
      </c>
      <c r="AC27" s="340"/>
      <c r="AD27" s="340" t="str">
        <f t="shared" si="19"/>
        <v/>
      </c>
      <c r="AE27" s="340"/>
      <c r="AF27" s="340" t="str">
        <f t="shared" si="20"/>
        <v/>
      </c>
      <c r="AG27" s="340"/>
      <c r="AH27" s="340" t="str">
        <f>IF(ISBLANK(H26),"",UPPER(H26))</f>
        <v/>
      </c>
      <c r="AI27" s="340"/>
      <c r="AJ27" s="340" t="str">
        <f t="shared" si="3"/>
        <v/>
      </c>
      <c r="AK27" s="340"/>
      <c r="AL27" s="288" t="str">
        <f t="shared" si="21"/>
        <v/>
      </c>
      <c r="AN27" s="115" t="str">
        <f t="shared" si="4"/>
        <v/>
      </c>
      <c r="AP27" s="110"/>
      <c r="AS27" s="116"/>
      <c r="AT27" s="117" t="str">
        <f t="shared" si="5"/>
        <v/>
      </c>
      <c r="AU27" s="118"/>
      <c r="AV27" s="119" t="str">
        <f>IF(ISTEXT($C26),VLOOKUP($C26,'Print WorkSheet'!$X$4:$Z$114,3),"")</f>
        <v/>
      </c>
      <c r="AW27" s="120" t="str">
        <f>IF(AV27=0,"",VLOOKUP(VALUE(AV27),'Print Matrix'!$B$5:$C$100,2))</f>
        <v/>
      </c>
      <c r="AX27" s="119" t="str">
        <f>IF(ISTEXT($D26),VLOOKUP($D26,'Print WorkSheet'!$X$4:$Z$114,3),"")</f>
        <v/>
      </c>
      <c r="AY27" s="120" t="str">
        <f>IF(AX27=0,"",VLOOKUP(VALUE(AX27),'Print Matrix'!$B$5:$C$100,2))</f>
        <v/>
      </c>
      <c r="AZ27" s="119" t="str">
        <f>IF(ISTEXT($E26),VLOOKUP($E26,'Print WorkSheet'!$X$4:$Z$114,3),"")</f>
        <v/>
      </c>
      <c r="BA27" s="120" t="str">
        <f>IF(AZ27=0,"",VLOOKUP(VALUE(AZ27),'Print Matrix'!$B$5:$C$100,2))</f>
        <v/>
      </c>
      <c r="BB27" s="119" t="str">
        <f>IF(ISTEXT($F26),VLOOKUP($F26,'Print WorkSheet'!$X$4:$Z$114,3),"")</f>
        <v/>
      </c>
      <c r="BC27" s="121" t="str">
        <f>IF(BB27=0,"",VLOOKUP(BB27,'Print Matrix'!$B$5:$C$100,2))</f>
        <v/>
      </c>
      <c r="BD27" s="119" t="str">
        <f>IF(ISTEXT($G26),VLOOKUP($G26,'Print WorkSheet'!$X$4:$Z$114,3),"")</f>
        <v/>
      </c>
      <c r="BE27" s="121" t="str">
        <f>IF(BD27=0,"",VLOOKUP(BD27,'Print Matrix'!$B$5:$C$100,2))</f>
        <v/>
      </c>
      <c r="BF27" s="119" t="str">
        <f>IF(ISTEXT($H26),VLOOKUP($H26,'Print WorkSheet'!$X$4:$Z$114,3),"")</f>
        <v/>
      </c>
      <c r="BG27" s="121" t="str">
        <f>IF(BF27=0,"",VLOOKUP(BF27,'Print Matrix'!$B$5:$C$100,2))</f>
        <v/>
      </c>
      <c r="BH27" s="119" t="str">
        <f>IF(ISTEXT($I26),VLOOKUP($I26,'Print WorkSheet'!$X$4:$Z$114,3),"")</f>
        <v/>
      </c>
      <c r="BI27" s="121" t="str">
        <f>IF(BH27=0,"",VLOOKUP(BH27,'Print Matrix'!$B$5:$C$100,2))</f>
        <v/>
      </c>
      <c r="BJ27" s="117"/>
      <c r="BK27" s="122" t="str">
        <f t="shared" si="6"/>
        <v/>
      </c>
      <c r="BL27" s="123" t="str">
        <f t="shared" si="7"/>
        <v/>
      </c>
      <c r="BM27" s="110"/>
      <c r="BO27" s="74">
        <f t="shared" si="8"/>
        <v>0</v>
      </c>
      <c r="BP27" s="74">
        <f t="shared" si="9"/>
        <v>0</v>
      </c>
      <c r="BQ27" s="74">
        <f t="shared" si="10"/>
        <v>0</v>
      </c>
      <c r="BR27" s="74">
        <f t="shared" si="11"/>
        <v>0</v>
      </c>
      <c r="BS27" s="74">
        <f t="shared" si="12"/>
        <v>0</v>
      </c>
      <c r="BT27" s="74">
        <f t="shared" si="13"/>
        <v>0</v>
      </c>
      <c r="BU27" s="74">
        <f t="shared" si="14"/>
        <v>0</v>
      </c>
      <c r="BV27" s="110"/>
      <c r="BW27" s="74">
        <v>16</v>
      </c>
      <c r="BX27" s="110">
        <f>IF(OR(BO27=0,BP27=0),0,VLOOKUP(BO27,'Print Matrix'!$B$5:$CW$100,BP27+2))</f>
        <v>0</v>
      </c>
      <c r="BY27" s="110">
        <f>IF(OR(BP27=0,BQ27=0),0,VLOOKUP(BP27,'Print Matrix'!$B$3:$CU$102,BQ27+2))</f>
        <v>0</v>
      </c>
      <c r="BZ27" s="110">
        <f>IF(OR(BQ27=0,BR27=0),0,VLOOKUP(BQ27,'Print Matrix'!$B$3:$CU$102,BR27+2))</f>
        <v>0</v>
      </c>
      <c r="CA27" s="110">
        <f>IF(OR(BR27=0,BS27=0),0,VLOOKUP(BR27,'Print Matrix'!$B$3:$CU$102,BS27+2))</f>
        <v>0</v>
      </c>
      <c r="CB27" s="110">
        <f>IF(OR(BS27=0,BT27=0),0,VLOOKUP(BS27,'Print Matrix'!$B$3:$CU$102,BT27+2))</f>
        <v>0</v>
      </c>
      <c r="CC27" s="110">
        <f>IF(OR(BT27=0,BU27=0),0,VLOOKUP(BT27,'Print Matrix'!$B$3:$CU$102,BU27+2))</f>
        <v>0</v>
      </c>
      <c r="CD27" s="124" t="s">
        <v>13</v>
      </c>
      <c r="CE27" s="110">
        <f t="shared" si="15"/>
        <v>0</v>
      </c>
    </row>
    <row r="28" spans="1:83" ht="15" customHeight="1" x14ac:dyDescent="0.2">
      <c r="A28" s="67"/>
      <c r="B28" s="198"/>
      <c r="C28" s="199"/>
      <c r="D28" s="199"/>
      <c r="E28" s="199"/>
      <c r="F28" s="199"/>
      <c r="G28" s="199"/>
      <c r="H28" s="199"/>
      <c r="I28" s="199"/>
      <c r="J28" s="200"/>
      <c r="K28" s="212" t="str">
        <f t="shared" si="0"/>
        <v/>
      </c>
      <c r="L28" s="94"/>
      <c r="M28" s="209" t="str">
        <f>'Print WorkSheet'!AB22</f>
        <v>CHS</v>
      </c>
      <c r="N28" s="210" t="str">
        <f>'Print WorkSheet'!AC22</f>
        <v>Coast Union HS</v>
      </c>
      <c r="O28" s="295" t="str">
        <f>'Print WorkSheet'!AB55</f>
        <v>NI</v>
      </c>
      <c r="P28" s="210" t="str">
        <f>'Print WorkSheet'!AC55</f>
        <v>Nipomo Elem</v>
      </c>
      <c r="Q28" s="209" t="str">
        <f>'Print WorkSheet'!AB87</f>
        <v>VI</v>
      </c>
      <c r="R28" s="211" t="str">
        <f>'Print WorkSheet'!AC87</f>
        <v>Vicente</v>
      </c>
      <c r="S28" s="101"/>
      <c r="V28" s="113" t="str">
        <f t="shared" si="1"/>
        <v/>
      </c>
      <c r="W28" s="125"/>
      <c r="X28" s="340" t="str">
        <f t="shared" ref="X28:X41" si="23">IF(ISBLANK(C27),"",UPPER(C27))</f>
        <v/>
      </c>
      <c r="Y28" s="340"/>
      <c r="Z28" s="340" t="str">
        <f t="shared" ref="Z28:Z41" si="24">IF(ISBLANK(D27),"",UPPER(D27))</f>
        <v/>
      </c>
      <c r="AA28" s="340"/>
      <c r="AB28" s="340" t="str">
        <f t="shared" ref="AB28:AB41" si="25">IF(ISBLANK(E27),"",UPPER(E27))</f>
        <v/>
      </c>
      <c r="AC28" s="340"/>
      <c r="AD28" s="340" t="str">
        <f t="shared" ref="AD28:AD41" si="26">IF(ISBLANK(F27),"",UPPER(F27))</f>
        <v/>
      </c>
      <c r="AE28" s="340"/>
      <c r="AF28" s="340" t="str">
        <f t="shared" ref="AF28:AF41" si="27">IF(ISBLANK(G27),"",UPPER(G27))</f>
        <v/>
      </c>
      <c r="AG28" s="340"/>
      <c r="AH28" s="340" t="str">
        <f t="shared" si="2"/>
        <v/>
      </c>
      <c r="AI28" s="340"/>
      <c r="AJ28" s="340" t="str">
        <f t="shared" si="3"/>
        <v/>
      </c>
      <c r="AK28" s="340"/>
      <c r="AL28" s="288" t="str">
        <f t="shared" si="21"/>
        <v/>
      </c>
      <c r="AN28" s="115" t="str">
        <f t="shared" si="4"/>
        <v/>
      </c>
      <c r="AP28" s="110"/>
      <c r="AS28" s="116"/>
      <c r="AT28" s="117" t="str">
        <f t="shared" si="5"/>
        <v/>
      </c>
      <c r="AU28" s="118"/>
      <c r="AV28" s="119" t="str">
        <f>IF(ISTEXT($C27),VLOOKUP($C27,'Print WorkSheet'!$X$4:$Z$114,3),"")</f>
        <v/>
      </c>
      <c r="AW28" s="120" t="str">
        <f>IF(AV28=0,"",VLOOKUP(VALUE(AV28),'Print Matrix'!$B$5:$C$100,2))</f>
        <v/>
      </c>
      <c r="AX28" s="119" t="str">
        <f>IF(ISTEXT($D27),VLOOKUP($D27,'Print WorkSheet'!$X$4:$Z$114,3),"")</f>
        <v/>
      </c>
      <c r="AY28" s="120" t="str">
        <f>IF(AX28=0,"",VLOOKUP(VALUE(AX28),'Print Matrix'!$B$5:$C$100,2))</f>
        <v/>
      </c>
      <c r="AZ28" s="119" t="str">
        <f>IF(ISTEXT($E27),VLOOKUP($E27,'Print WorkSheet'!$X$4:$Z$114,3),"")</f>
        <v/>
      </c>
      <c r="BA28" s="120" t="str">
        <f>IF(AZ28=0,"",VLOOKUP(VALUE(AZ28),'Print Matrix'!$B$5:$C$100,2))</f>
        <v/>
      </c>
      <c r="BB28" s="119" t="str">
        <f>IF(ISTEXT($F27),VLOOKUP($F27,'Print WorkSheet'!$X$4:$Z$114,3),"")</f>
        <v/>
      </c>
      <c r="BC28" s="121" t="str">
        <f>IF(BB28=0,"",VLOOKUP(BB28,'Print Matrix'!$B$5:$C$100,2))</f>
        <v/>
      </c>
      <c r="BD28" s="119" t="str">
        <f>IF(ISTEXT($G27),VLOOKUP($G27,'Print WorkSheet'!$X$4:$Z$114,3),"")</f>
        <v/>
      </c>
      <c r="BE28" s="121" t="str">
        <f>IF(BD28=0,"",VLOOKUP(BD28,'Print Matrix'!$B$5:$C$100,2))</f>
        <v/>
      </c>
      <c r="BF28" s="119" t="str">
        <f>IF(ISTEXT($H27),VLOOKUP($H27,'Print WorkSheet'!$X$4:$Z$114,3),"")</f>
        <v/>
      </c>
      <c r="BG28" s="121" t="str">
        <f>IF(BF28=0,"",VLOOKUP(BF28,'Print Matrix'!$B$5:$C$100,2))</f>
        <v/>
      </c>
      <c r="BH28" s="119" t="str">
        <f>IF(ISTEXT($I27),VLOOKUP($I27,'Print WorkSheet'!$X$4:$Z$114,3),"")</f>
        <v/>
      </c>
      <c r="BI28" s="121" t="str">
        <f>IF(BH28=0,"",VLOOKUP(BH28,'Print Matrix'!$B$5:$C$100,2))</f>
        <v/>
      </c>
      <c r="BJ28" s="117"/>
      <c r="BK28" s="122" t="str">
        <f t="shared" si="6"/>
        <v/>
      </c>
      <c r="BL28" s="123" t="str">
        <f t="shared" si="7"/>
        <v/>
      </c>
      <c r="BM28" s="110"/>
      <c r="BO28" s="74">
        <f t="shared" si="8"/>
        <v>0</v>
      </c>
      <c r="BP28" s="74">
        <f t="shared" si="9"/>
        <v>0</v>
      </c>
      <c r="BQ28" s="74">
        <f t="shared" si="10"/>
        <v>0</v>
      </c>
      <c r="BR28" s="74">
        <f t="shared" si="11"/>
        <v>0</v>
      </c>
      <c r="BS28" s="74">
        <f t="shared" si="12"/>
        <v>0</v>
      </c>
      <c r="BT28" s="74">
        <f t="shared" si="13"/>
        <v>0</v>
      </c>
      <c r="BU28" s="74">
        <f t="shared" si="14"/>
        <v>0</v>
      </c>
      <c r="BV28" s="110"/>
      <c r="BW28" s="74">
        <v>17</v>
      </c>
      <c r="BX28" s="110">
        <f>IF(OR(BO28=0,BP28=0),0,VLOOKUP(BO28,'Print Matrix'!$B$5:$CW$100,BP28+2))</f>
        <v>0</v>
      </c>
      <c r="BY28" s="110">
        <f>IF(OR(BP28=0,BQ28=0),0,VLOOKUP(BP28,'Print Matrix'!$B$3:$CU$102,BQ28+2))</f>
        <v>0</v>
      </c>
      <c r="BZ28" s="110">
        <f>IF(OR(BQ28=0,BR28=0),0,VLOOKUP(BQ28,'Print Matrix'!$B$3:$CU$102,BR28+2))</f>
        <v>0</v>
      </c>
      <c r="CA28" s="110">
        <f>IF(OR(BR28=0,BS28=0),0,VLOOKUP(BR28,'Print Matrix'!$B$3:$CU$102,BS28+2))</f>
        <v>0</v>
      </c>
      <c r="CB28" s="110">
        <f>IF(OR(BS28=0,BT28=0),0,VLOOKUP(BS28,'Print Matrix'!$B$3:$CU$102,BT28+2))</f>
        <v>0</v>
      </c>
      <c r="CC28" s="110">
        <f>IF(OR(BT28=0,BU28=0),0,VLOOKUP(BT28,'Print Matrix'!$B$3:$CU$102,BU28+2))</f>
        <v>0</v>
      </c>
      <c r="CD28" s="124" t="s">
        <v>13</v>
      </c>
      <c r="CE28" s="110">
        <f t="shared" si="15"/>
        <v>0</v>
      </c>
    </row>
    <row r="29" spans="1:83" ht="15" customHeight="1" x14ac:dyDescent="0.2">
      <c r="A29" s="67"/>
      <c r="B29" s="198"/>
      <c r="C29" s="199"/>
      <c r="D29" s="199"/>
      <c r="E29" s="199"/>
      <c r="F29" s="199"/>
      <c r="G29" s="199"/>
      <c r="H29" s="199"/>
      <c r="I29" s="199"/>
      <c r="J29" s="200"/>
      <c r="K29" s="212" t="str">
        <f t="shared" si="0"/>
        <v/>
      </c>
      <c r="L29" s="94"/>
      <c r="M29" s="209" t="str">
        <f>'Print WorkSheet'!AB23</f>
        <v>COE</v>
      </c>
      <c r="N29" s="210" t="str">
        <f>'Print WorkSheet'!AC23</f>
        <v>County Offices</v>
      </c>
      <c r="O29" s="295" t="str">
        <f>'Print WorkSheet'!AB56</f>
        <v>LCS</v>
      </c>
      <c r="P29" s="210" t="str">
        <f>'Print WorkSheet'!AC56</f>
        <v>Lopez Cont./Adult Sch.</v>
      </c>
      <c r="Q29" s="209" t="str">
        <f>'Print WorkSheet'!AB88</f>
        <v>VD</v>
      </c>
      <c r="R29" s="211" t="str">
        <f>'Print WorkSheet'!AC88</f>
        <v>Vineyard Elem</v>
      </c>
      <c r="S29" s="101"/>
      <c r="V29" s="113" t="str">
        <f t="shared" si="1"/>
        <v/>
      </c>
      <c r="W29" s="125"/>
      <c r="X29" s="340" t="str">
        <f t="shared" si="23"/>
        <v/>
      </c>
      <c r="Y29" s="340"/>
      <c r="Z29" s="340" t="str">
        <f t="shared" si="24"/>
        <v/>
      </c>
      <c r="AA29" s="340"/>
      <c r="AB29" s="340" t="str">
        <f t="shared" si="25"/>
        <v/>
      </c>
      <c r="AC29" s="340"/>
      <c r="AD29" s="340" t="str">
        <f t="shared" si="26"/>
        <v/>
      </c>
      <c r="AE29" s="340"/>
      <c r="AF29" s="340" t="str">
        <f t="shared" si="27"/>
        <v/>
      </c>
      <c r="AG29" s="340"/>
      <c r="AH29" s="340" t="str">
        <f t="shared" si="2"/>
        <v/>
      </c>
      <c r="AI29" s="340"/>
      <c r="AJ29" s="340" t="str">
        <f t="shared" si="3"/>
        <v/>
      </c>
      <c r="AK29" s="340"/>
      <c r="AL29" s="288" t="str">
        <f t="shared" si="21"/>
        <v/>
      </c>
      <c r="AN29" s="115" t="str">
        <f t="shared" si="4"/>
        <v/>
      </c>
      <c r="AP29" s="110"/>
      <c r="AS29" s="116"/>
      <c r="AT29" s="117" t="str">
        <f t="shared" si="5"/>
        <v/>
      </c>
      <c r="AU29" s="118"/>
      <c r="AV29" s="119" t="str">
        <f>IF(ISTEXT($C28),VLOOKUP($C28,'Print WorkSheet'!$X$4:$Z$114,3),"")</f>
        <v/>
      </c>
      <c r="AW29" s="120" t="str">
        <f>IF(AV29=0,"",VLOOKUP(VALUE(AV29),'Print Matrix'!$B$5:$C$100,2))</f>
        <v/>
      </c>
      <c r="AX29" s="119" t="str">
        <f>IF(ISTEXT($D28),VLOOKUP($D28,'Print WorkSheet'!$X$4:$Z$114,3),"")</f>
        <v/>
      </c>
      <c r="AY29" s="120" t="str">
        <f>IF(AX29=0,"",VLOOKUP(VALUE(AX29),'Print Matrix'!$B$5:$C$100,2))</f>
        <v/>
      </c>
      <c r="AZ29" s="119" t="str">
        <f>IF(ISTEXT($E28),VLOOKUP($E28,'Print WorkSheet'!$X$4:$Z$114,3),"")</f>
        <v/>
      </c>
      <c r="BA29" s="120" t="str">
        <f>IF(AZ29=0,"",VLOOKUP(VALUE(AZ29),'Print Matrix'!$B$5:$C$100,2))</f>
        <v/>
      </c>
      <c r="BB29" s="119" t="str">
        <f>IF(ISTEXT($F28),VLOOKUP($F28,'Print WorkSheet'!$X$4:$Z$114,3),"")</f>
        <v/>
      </c>
      <c r="BC29" s="121" t="str">
        <f>IF(BB29=0,"",VLOOKUP(BB29,'Print Matrix'!$B$5:$C$100,2))</f>
        <v/>
      </c>
      <c r="BD29" s="119" t="str">
        <f>IF(ISTEXT($G28),VLOOKUP($G28,'Print WorkSheet'!$X$4:$Z$114,3),"")</f>
        <v/>
      </c>
      <c r="BE29" s="121" t="str">
        <f>IF(BD29=0,"",VLOOKUP(BD29,'Print Matrix'!$B$5:$C$100,2))</f>
        <v/>
      </c>
      <c r="BF29" s="119" t="str">
        <f>IF(ISTEXT($H28),VLOOKUP($H28,'Print WorkSheet'!$X$4:$Z$114,3),"")</f>
        <v/>
      </c>
      <c r="BG29" s="121" t="str">
        <f>IF(BF29=0,"",VLOOKUP(BF29,'Print Matrix'!$B$5:$C$100,2))</f>
        <v/>
      </c>
      <c r="BH29" s="119" t="str">
        <f>IF(ISTEXT($I28),VLOOKUP($I28,'Print WorkSheet'!$X$4:$Z$114,3),"")</f>
        <v/>
      </c>
      <c r="BI29" s="121" t="str">
        <f>IF(BH29=0,"",VLOOKUP(BH29,'Print Matrix'!$B$5:$C$100,2))</f>
        <v/>
      </c>
      <c r="BJ29" s="117"/>
      <c r="BK29" s="122" t="str">
        <f t="shared" si="6"/>
        <v/>
      </c>
      <c r="BL29" s="123" t="str">
        <f t="shared" si="7"/>
        <v/>
      </c>
      <c r="BM29" s="110"/>
      <c r="BO29" s="74">
        <f t="shared" si="8"/>
        <v>0</v>
      </c>
      <c r="BP29" s="74">
        <f t="shared" si="9"/>
        <v>0</v>
      </c>
      <c r="BQ29" s="74">
        <f t="shared" si="10"/>
        <v>0</v>
      </c>
      <c r="BR29" s="74">
        <f t="shared" si="11"/>
        <v>0</v>
      </c>
      <c r="BS29" s="74">
        <f t="shared" si="12"/>
        <v>0</v>
      </c>
      <c r="BT29" s="74">
        <f t="shared" si="13"/>
        <v>0</v>
      </c>
      <c r="BU29" s="74">
        <f t="shared" si="14"/>
        <v>0</v>
      </c>
      <c r="BV29" s="110"/>
      <c r="BW29" s="74">
        <v>18</v>
      </c>
      <c r="BX29" s="110">
        <f>IF(OR(BO29=0,BP29=0),0,VLOOKUP(BO29,'Print Matrix'!$B$5:$CW$100,BP29+2))</f>
        <v>0</v>
      </c>
      <c r="BY29" s="110">
        <f>IF(OR(BP29=0,BQ29=0),0,VLOOKUP(BP29,'Print Matrix'!$B$3:$CU$102,BQ29+2))</f>
        <v>0</v>
      </c>
      <c r="BZ29" s="110">
        <f>IF(OR(BQ29=0,BR29=0),0,VLOOKUP(BQ29,'Print Matrix'!$B$3:$CU$102,BR29+2))</f>
        <v>0</v>
      </c>
      <c r="CA29" s="110">
        <f>IF(OR(BR29=0,BS29=0),0,VLOOKUP(BR29,'Print Matrix'!$B$3:$CU$102,BS29+2))</f>
        <v>0</v>
      </c>
      <c r="CB29" s="110">
        <f>IF(OR(BS29=0,BT29=0),0,VLOOKUP(BS29,'Print Matrix'!$B$3:$CU$102,BT29+2))</f>
        <v>0</v>
      </c>
      <c r="CC29" s="110">
        <f>IF(OR(BT29=0,BU29=0),0,VLOOKUP(BT29,'Print Matrix'!$B$3:$CU$102,BU29+2))</f>
        <v>0</v>
      </c>
      <c r="CD29" s="124" t="s">
        <v>13</v>
      </c>
      <c r="CE29" s="110">
        <f t="shared" si="15"/>
        <v>0</v>
      </c>
    </row>
    <row r="30" spans="1:83" ht="15" customHeight="1" x14ac:dyDescent="0.2">
      <c r="A30" s="67"/>
      <c r="B30" s="198"/>
      <c r="C30" s="199"/>
      <c r="D30" s="199"/>
      <c r="E30" s="199"/>
      <c r="F30" s="199"/>
      <c r="G30" s="199"/>
      <c r="H30" s="199"/>
      <c r="I30" s="199"/>
      <c r="J30" s="200"/>
      <c r="K30" s="212" t="str">
        <f t="shared" si="0"/>
        <v/>
      </c>
      <c r="L30" s="94"/>
      <c r="M30" s="209" t="str">
        <f>'Print WorkSheet'!AB24</f>
        <v>CR</v>
      </c>
      <c r="N30" s="210" t="str">
        <f>'Print WorkSheet'!AC24</f>
        <v>Creston Elem</v>
      </c>
      <c r="O30" s="295" t="str">
        <f>'Print WorkSheet'!AB57</f>
        <v>NIHS</v>
      </c>
      <c r="P30" s="210" t="str">
        <f>'Print WorkSheet'!AC57</f>
        <v>Nipomo High School</v>
      </c>
      <c r="Q30" s="209" t="str">
        <f>'Print WorkSheet'!AB89</f>
        <v>VP</v>
      </c>
      <c r="R30" s="211" t="str">
        <f>'Print WorkSheet'!AC89</f>
        <v>Virgina Peterson Elem</v>
      </c>
      <c r="S30" s="101"/>
      <c r="V30" s="113" t="str">
        <f t="shared" si="1"/>
        <v/>
      </c>
      <c r="W30" s="125"/>
      <c r="X30" s="340" t="str">
        <f t="shared" si="23"/>
        <v/>
      </c>
      <c r="Y30" s="340"/>
      <c r="Z30" s="340" t="str">
        <f t="shared" si="24"/>
        <v/>
      </c>
      <c r="AA30" s="340"/>
      <c r="AB30" s="340" t="str">
        <f t="shared" si="25"/>
        <v/>
      </c>
      <c r="AC30" s="340"/>
      <c r="AD30" s="340" t="str">
        <f t="shared" si="26"/>
        <v/>
      </c>
      <c r="AE30" s="340"/>
      <c r="AF30" s="340" t="str">
        <f t="shared" si="27"/>
        <v/>
      </c>
      <c r="AG30" s="340"/>
      <c r="AH30" s="340" t="str">
        <f t="shared" si="2"/>
        <v/>
      </c>
      <c r="AI30" s="340"/>
      <c r="AJ30" s="340" t="str">
        <f t="shared" si="3"/>
        <v/>
      </c>
      <c r="AK30" s="340"/>
      <c r="AL30" s="288" t="str">
        <f t="shared" si="21"/>
        <v/>
      </c>
      <c r="AN30" s="115" t="str">
        <f t="shared" si="4"/>
        <v/>
      </c>
      <c r="AP30" s="110"/>
      <c r="AS30" s="116"/>
      <c r="AT30" s="117" t="str">
        <f t="shared" si="5"/>
        <v/>
      </c>
      <c r="AU30" s="118"/>
      <c r="AV30" s="119" t="str">
        <f>IF(ISTEXT($C29),VLOOKUP($C29,'Print WorkSheet'!$X$4:$Z$114,3),"")</f>
        <v/>
      </c>
      <c r="AW30" s="120" t="str">
        <f>IF(AV30=0,"",VLOOKUP(VALUE(AV30),'Print Matrix'!$B$5:$C$100,2))</f>
        <v/>
      </c>
      <c r="AX30" s="119" t="str">
        <f>IF(ISTEXT($D29),VLOOKUP($D29,'Print WorkSheet'!$X$4:$Z$114,3),"")</f>
        <v/>
      </c>
      <c r="AY30" s="120" t="str">
        <f>IF(AX30=0,"",VLOOKUP(VALUE(AX30),'Print Matrix'!$B$5:$C$100,2))</f>
        <v/>
      </c>
      <c r="AZ30" s="119" t="str">
        <f>IF(ISTEXT($E29),VLOOKUP($E29,'Print WorkSheet'!$X$4:$Z$114,3),"")</f>
        <v/>
      </c>
      <c r="BA30" s="120" t="str">
        <f>IF(AZ30=0,"",VLOOKUP(VALUE(AZ30),'Print Matrix'!$B$5:$C$100,2))</f>
        <v/>
      </c>
      <c r="BB30" s="119" t="str">
        <f>IF(ISTEXT($F29),VLOOKUP($F29,'Print WorkSheet'!$X$4:$Z$114,3),"")</f>
        <v/>
      </c>
      <c r="BC30" s="121" t="str">
        <f>IF(BB30=0,"",VLOOKUP(BB30,'Print Matrix'!$B$5:$C$100,2))</f>
        <v/>
      </c>
      <c r="BD30" s="119" t="str">
        <f>IF(ISTEXT($G29),VLOOKUP($G29,'Print WorkSheet'!$X$4:$Z$114,3),"")</f>
        <v/>
      </c>
      <c r="BE30" s="121" t="str">
        <f>IF(BD30=0,"",VLOOKUP(BD30,'Print Matrix'!$B$5:$C$100,2))</f>
        <v/>
      </c>
      <c r="BF30" s="119" t="str">
        <f>IF(ISTEXT($H29),VLOOKUP($H29,'Print WorkSheet'!$X$4:$Z$114,3),"")</f>
        <v/>
      </c>
      <c r="BG30" s="121" t="str">
        <f>IF(BF30=0,"",VLOOKUP(BF30,'Print Matrix'!$B$5:$C$100,2))</f>
        <v/>
      </c>
      <c r="BH30" s="119" t="str">
        <f>IF(ISTEXT($I29),VLOOKUP($I29,'Print WorkSheet'!$X$4:$Z$114,3),"")</f>
        <v/>
      </c>
      <c r="BI30" s="121" t="str">
        <f>IF(BH30=0,"",VLOOKUP(BH30,'Print Matrix'!$B$5:$C$100,2))</f>
        <v/>
      </c>
      <c r="BJ30" s="117"/>
      <c r="BK30" s="122" t="str">
        <f t="shared" si="6"/>
        <v/>
      </c>
      <c r="BL30" s="123" t="str">
        <f t="shared" si="7"/>
        <v/>
      </c>
      <c r="BM30" s="110"/>
      <c r="BO30" s="74">
        <f t="shared" si="8"/>
        <v>0</v>
      </c>
      <c r="BP30" s="74">
        <f t="shared" si="9"/>
        <v>0</v>
      </c>
      <c r="BQ30" s="74">
        <f t="shared" si="10"/>
        <v>0</v>
      </c>
      <c r="BR30" s="74">
        <f t="shared" si="11"/>
        <v>0</v>
      </c>
      <c r="BS30" s="74">
        <f t="shared" si="12"/>
        <v>0</v>
      </c>
      <c r="BT30" s="74">
        <f t="shared" si="13"/>
        <v>0</v>
      </c>
      <c r="BU30" s="74">
        <f t="shared" si="14"/>
        <v>0</v>
      </c>
      <c r="BV30" s="110"/>
      <c r="BW30" s="74">
        <v>19</v>
      </c>
      <c r="BX30" s="110">
        <f>IF(OR(BO30=0,BP30=0),0,VLOOKUP(BO30,'Print Matrix'!$B$5:$CW$100,BP30+2))</f>
        <v>0</v>
      </c>
      <c r="BY30" s="110">
        <f>IF(OR(BP30=0,BQ30=0),0,VLOOKUP(BP30,'Print Matrix'!$B$3:$CU$102,BQ30+2))</f>
        <v>0</v>
      </c>
      <c r="BZ30" s="110">
        <f>IF(OR(BQ30=0,BR30=0),0,VLOOKUP(BQ30,'Print Matrix'!$B$3:$CU$102,BR30+2))</f>
        <v>0</v>
      </c>
      <c r="CA30" s="110">
        <f>IF(OR(BR30=0,BS30=0),0,VLOOKUP(BR30,'Print Matrix'!$B$3:$CU$102,BS30+2))</f>
        <v>0</v>
      </c>
      <c r="CB30" s="110">
        <f>IF(OR(BS30=0,BT30=0),0,VLOOKUP(BS30,'Print Matrix'!$B$3:$CU$102,BT30+2))</f>
        <v>0</v>
      </c>
      <c r="CC30" s="110">
        <f>IF(OR(BT30=0,BU30=0),0,VLOOKUP(BT30,'Print Matrix'!$B$3:$CU$102,BU30+2))</f>
        <v>0</v>
      </c>
      <c r="CD30" s="124" t="s">
        <v>13</v>
      </c>
      <c r="CE30" s="110">
        <f t="shared" si="15"/>
        <v>0</v>
      </c>
    </row>
    <row r="31" spans="1:83" ht="15" customHeight="1" x14ac:dyDescent="0.2">
      <c r="A31" s="67"/>
      <c r="B31" s="198"/>
      <c r="C31" s="199"/>
      <c r="D31" s="199"/>
      <c r="E31" s="199"/>
      <c r="F31" s="199"/>
      <c r="G31" s="199"/>
      <c r="H31" s="199"/>
      <c r="I31" s="199"/>
      <c r="J31" s="200"/>
      <c r="K31" s="212" t="str">
        <f t="shared" si="0"/>
        <v/>
      </c>
      <c r="L31" s="94"/>
      <c r="M31" s="209" t="str">
        <f>'Print WorkSheet'!AB25</f>
        <v>CAA</v>
      </c>
      <c r="N31" s="210" t="str">
        <f>'Print WorkSheet'!AC25</f>
        <v>Culinary Arts Academy</v>
      </c>
      <c r="O31" s="295" t="str">
        <f>'Print WorkSheet'!AB58</f>
        <v>PRIS</v>
      </c>
      <c r="P31" s="210" t="str">
        <f>'Print WorkSheet'!AC58</f>
        <v>Paso Robles Ind. Stdy.</v>
      </c>
      <c r="Q31" s="209" t="str">
        <f>'Print WorkSheet'!AB90</f>
        <v>WP</v>
      </c>
      <c r="R31" s="211" t="str">
        <f>'Print WorkSheet'!AC90</f>
        <v>Winifred Pifer Elem</v>
      </c>
      <c r="S31" s="101"/>
      <c r="V31" s="113" t="str">
        <f t="shared" si="1"/>
        <v/>
      </c>
      <c r="W31" s="125"/>
      <c r="X31" s="340" t="str">
        <f>IF(ISBLANK(C30),"",UPPER(C30))</f>
        <v/>
      </c>
      <c r="Y31" s="340"/>
      <c r="Z31" s="340" t="str">
        <f>IF(ISBLANK(D30),"",UPPER(D30))</f>
        <v/>
      </c>
      <c r="AA31" s="340"/>
      <c r="AB31" s="340" t="str">
        <f>IF(ISBLANK(E30),"",UPPER(E30))</f>
        <v/>
      </c>
      <c r="AC31" s="340"/>
      <c r="AD31" s="340" t="str">
        <f>IF(ISBLANK(F30),"",UPPER(F30))</f>
        <v/>
      </c>
      <c r="AE31" s="340"/>
      <c r="AF31" s="340" t="str">
        <f t="shared" si="27"/>
        <v/>
      </c>
      <c r="AG31" s="340"/>
      <c r="AH31" s="340" t="str">
        <f t="shared" si="2"/>
        <v/>
      </c>
      <c r="AI31" s="340"/>
      <c r="AJ31" s="340" t="str">
        <f t="shared" si="3"/>
        <v/>
      </c>
      <c r="AK31" s="340"/>
      <c r="AL31" s="288" t="str">
        <f t="shared" si="21"/>
        <v/>
      </c>
      <c r="AN31" s="115" t="str">
        <f t="shared" si="4"/>
        <v/>
      </c>
      <c r="AP31" s="110"/>
      <c r="AS31" s="116"/>
      <c r="AT31" s="117" t="str">
        <f t="shared" si="5"/>
        <v/>
      </c>
      <c r="AU31" s="118"/>
      <c r="AV31" s="119" t="str">
        <f>IF(ISTEXT($C30),VLOOKUP($C30,'Print WorkSheet'!$X$4:$Z$114,3),"")</f>
        <v/>
      </c>
      <c r="AW31" s="120" t="str">
        <f>IF(AV31=0,"",VLOOKUP(VALUE(AV31),'Print Matrix'!$B$5:$C$100,2))</f>
        <v/>
      </c>
      <c r="AX31" s="119" t="str">
        <f>IF(ISTEXT($D30),VLOOKUP($D30,'Print WorkSheet'!$X$4:$Z$114,3),"")</f>
        <v/>
      </c>
      <c r="AY31" s="120" t="str">
        <f>IF(AX31=0,"",VLOOKUP(VALUE(AX31),'Print Matrix'!$B$5:$C$100,2))</f>
        <v/>
      </c>
      <c r="AZ31" s="119" t="str">
        <f>IF(ISTEXT($E30),VLOOKUP($E30,'Print WorkSheet'!$X$4:$Z$114,3),"")</f>
        <v/>
      </c>
      <c r="BA31" s="120" t="str">
        <f>IF(AZ31=0,"",VLOOKUP(VALUE(AZ31),'Print Matrix'!$B$5:$C$100,2))</f>
        <v/>
      </c>
      <c r="BB31" s="119" t="str">
        <f>IF(ISTEXT($F30),VLOOKUP($F30,'Print WorkSheet'!$X$4:$Z$114,3),"")</f>
        <v/>
      </c>
      <c r="BC31" s="121" t="str">
        <f>IF(BB31=0,"",VLOOKUP(BB31,'Print Matrix'!$B$5:$C$100,2))</f>
        <v/>
      </c>
      <c r="BD31" s="119" t="str">
        <f>IF(ISTEXT($G30),VLOOKUP($G30,'Print WorkSheet'!$X$4:$Z$114,3),"")</f>
        <v/>
      </c>
      <c r="BE31" s="121" t="str">
        <f>IF(BD31=0,"",VLOOKUP(BD31,'Print Matrix'!$B$5:$C$100,2))</f>
        <v/>
      </c>
      <c r="BF31" s="119" t="str">
        <f>IF(ISTEXT($H30),VLOOKUP($H30,'Print WorkSheet'!$X$4:$Z$114,3),"")</f>
        <v/>
      </c>
      <c r="BG31" s="121" t="str">
        <f>IF(BF31=0,"",VLOOKUP(BF31,'Print Matrix'!$B$5:$C$100,2))</f>
        <v/>
      </c>
      <c r="BH31" s="119" t="str">
        <f>IF(ISTEXT($I30),VLOOKUP($I30,'Print WorkSheet'!$X$4:$Z$114,3),"")</f>
        <v/>
      </c>
      <c r="BI31" s="121" t="str">
        <f>IF(BH31=0,"",VLOOKUP(BH31,'Print Matrix'!$B$5:$C$100,2))</f>
        <v/>
      </c>
      <c r="BJ31" s="117"/>
      <c r="BK31" s="122" t="str">
        <f t="shared" si="6"/>
        <v/>
      </c>
      <c r="BL31" s="123" t="str">
        <f t="shared" si="7"/>
        <v/>
      </c>
      <c r="BM31" s="110"/>
      <c r="BO31" s="74">
        <f t="shared" si="8"/>
        <v>0</v>
      </c>
      <c r="BP31" s="74">
        <f t="shared" si="9"/>
        <v>0</v>
      </c>
      <c r="BQ31" s="74">
        <f t="shared" si="10"/>
        <v>0</v>
      </c>
      <c r="BR31" s="74">
        <f t="shared" si="11"/>
        <v>0</v>
      </c>
      <c r="BS31" s="74">
        <f t="shared" si="12"/>
        <v>0</v>
      </c>
      <c r="BT31" s="74">
        <f t="shared" si="13"/>
        <v>0</v>
      </c>
      <c r="BU31" s="74">
        <f t="shared" si="14"/>
        <v>0</v>
      </c>
      <c r="BV31" s="110"/>
      <c r="BW31" s="74">
        <v>20</v>
      </c>
      <c r="BX31" s="110">
        <f>IF(OR(BO31=0,BP31=0),0,VLOOKUP(BO31,'Print Matrix'!$B$5:$CW$100,BP31+2))</f>
        <v>0</v>
      </c>
      <c r="BY31" s="110">
        <f>IF(OR(BP31=0,BQ31=0),0,VLOOKUP(BP31,'Print Matrix'!$B$3:$CU$102,BQ31+2))</f>
        <v>0</v>
      </c>
      <c r="BZ31" s="110">
        <f>IF(OR(BQ31=0,BR31=0),0,VLOOKUP(BQ31,'Print Matrix'!$B$3:$CU$102,BR31+2))</f>
        <v>0</v>
      </c>
      <c r="CA31" s="110">
        <f>IF(OR(BR31=0,BS31=0),0,VLOOKUP(BR31,'Print Matrix'!$B$3:$CU$102,BS31+2))</f>
        <v>0</v>
      </c>
      <c r="CB31" s="110">
        <f>IF(OR(BS31=0,BT31=0),0,VLOOKUP(BS31,'Print Matrix'!$B$3:$CU$102,BT31+2))</f>
        <v>0</v>
      </c>
      <c r="CC31" s="110">
        <f>IF(OR(BT31=0,BU31=0),0,VLOOKUP(BT31,'Print Matrix'!$B$3:$CU$102,BU31+2))</f>
        <v>0</v>
      </c>
      <c r="CD31" s="124" t="s">
        <v>13</v>
      </c>
      <c r="CE31" s="110">
        <f t="shared" si="15"/>
        <v>0</v>
      </c>
    </row>
    <row r="32" spans="1:83" ht="15" customHeight="1" x14ac:dyDescent="0.2">
      <c r="A32" s="67"/>
      <c r="B32" s="198"/>
      <c r="C32" s="199"/>
      <c r="D32" s="199"/>
      <c r="E32" s="199"/>
      <c r="F32" s="199"/>
      <c r="G32" s="199"/>
      <c r="H32" s="199"/>
      <c r="I32" s="199"/>
      <c r="J32" s="200"/>
      <c r="K32" s="212" t="str">
        <f t="shared" si="0"/>
        <v/>
      </c>
      <c r="L32" s="94"/>
      <c r="M32" s="209" t="str">
        <f>'Print WorkSheet'!AB26</f>
        <v>DA</v>
      </c>
      <c r="N32" s="210" t="str">
        <f>'Print WorkSheet'!AC26</f>
        <v>Dana Elem</v>
      </c>
      <c r="O32" s="295" t="str">
        <f>'Print WorkSheet'!AB59</f>
        <v>OV</v>
      </c>
      <c r="P32" s="210" t="str">
        <f>'Print WorkSheet'!AC59</f>
        <v>Ocean View Elem</v>
      </c>
      <c r="Q32" s="209" t="str">
        <f>'Print WorkSheet'!AB95</f>
        <v>CDO</v>
      </c>
      <c r="R32" s="211" t="str">
        <f>'Print WorkSheet'!AC95</f>
        <v>Coast Union DO</v>
      </c>
      <c r="S32" s="101"/>
      <c r="V32" s="113" t="str">
        <f t="shared" si="1"/>
        <v/>
      </c>
      <c r="W32" s="125"/>
      <c r="X32" s="340" t="str">
        <f>IF(ISBLANK(C31),"",UPPER(C31))</f>
        <v/>
      </c>
      <c r="Y32" s="340"/>
      <c r="Z32" s="340" t="str">
        <f>IF(ISBLANK(D31),"",UPPER(D31))</f>
        <v/>
      </c>
      <c r="AA32" s="340"/>
      <c r="AB32" s="340" t="str">
        <f>IF(ISBLANK(E31),"",UPPER(E31))</f>
        <v/>
      </c>
      <c r="AC32" s="340"/>
      <c r="AD32" s="340" t="str">
        <f>IF(ISBLANK(F31),"",UPPER(F31))</f>
        <v/>
      </c>
      <c r="AE32" s="340"/>
      <c r="AF32" s="340" t="str">
        <f t="shared" si="27"/>
        <v/>
      </c>
      <c r="AG32" s="340"/>
      <c r="AH32" s="340" t="str">
        <f t="shared" si="2"/>
        <v/>
      </c>
      <c r="AI32" s="340"/>
      <c r="AJ32" s="340" t="str">
        <f t="shared" si="3"/>
        <v/>
      </c>
      <c r="AK32" s="340"/>
      <c r="AL32" s="288" t="str">
        <f t="shared" si="21"/>
        <v/>
      </c>
      <c r="AN32" s="115" t="str">
        <f t="shared" si="4"/>
        <v/>
      </c>
      <c r="AP32" s="110"/>
      <c r="AS32" s="116"/>
      <c r="AT32" s="117" t="str">
        <f t="shared" si="5"/>
        <v/>
      </c>
      <c r="AU32" s="118"/>
      <c r="AV32" s="119" t="str">
        <f>IF(ISTEXT($C31),VLOOKUP($C31,'Print WorkSheet'!$X$4:$Z$114,3),"")</f>
        <v/>
      </c>
      <c r="AW32" s="120" t="str">
        <f>IF(AV32=0,"",VLOOKUP(VALUE(AV32),'Print Matrix'!$B$5:$C$100,2))</f>
        <v/>
      </c>
      <c r="AX32" s="119" t="str">
        <f>IF(ISTEXT($D31),VLOOKUP($D31,'Print WorkSheet'!$X$4:$Z$114,3),"")</f>
        <v/>
      </c>
      <c r="AY32" s="120" t="str">
        <f>IF(AX32=0,"",VLOOKUP(VALUE(AX32),'Print Matrix'!$B$5:$C$100,2))</f>
        <v/>
      </c>
      <c r="AZ32" s="119" t="str">
        <f>IF(ISTEXT($E31),VLOOKUP($E31,'Print WorkSheet'!$X$4:$Z$114,3),"")</f>
        <v/>
      </c>
      <c r="BA32" s="120" t="str">
        <f>IF(AZ32=0,"",VLOOKUP(VALUE(AZ32),'Print Matrix'!$B$5:$C$100,2))</f>
        <v/>
      </c>
      <c r="BB32" s="119" t="str">
        <f>IF(ISTEXT($F31),VLOOKUP($F31,'Print WorkSheet'!$X$4:$Z$114,3),"")</f>
        <v/>
      </c>
      <c r="BC32" s="121" t="str">
        <f>IF(BB32=0,"",VLOOKUP(BB32,'Print Matrix'!$B$5:$C$100,2))</f>
        <v/>
      </c>
      <c r="BD32" s="119" t="str">
        <f>IF(ISTEXT($G31),VLOOKUP($G31,'Print WorkSheet'!$X$4:$Z$114,3),"")</f>
        <v/>
      </c>
      <c r="BE32" s="121" t="str">
        <f>IF(BD32=0,"",VLOOKUP(BD32,'Print Matrix'!$B$5:$C$100,2))</f>
        <v/>
      </c>
      <c r="BF32" s="119" t="str">
        <f>IF(ISTEXT($H31),VLOOKUP($H31,'Print WorkSheet'!$X$4:$Z$114,3),"")</f>
        <v/>
      </c>
      <c r="BG32" s="121" t="str">
        <f>IF(BF32=0,"",VLOOKUP(BF32,'Print Matrix'!$B$5:$C$100,2))</f>
        <v/>
      </c>
      <c r="BH32" s="119" t="str">
        <f>IF(ISTEXT($I31),VLOOKUP($I31,'Print WorkSheet'!$X$4:$Z$114,3),"")</f>
        <v/>
      </c>
      <c r="BI32" s="121" t="str">
        <f>IF(BH32=0,"",VLOOKUP(BH32,'Print Matrix'!$B$5:$C$100,2))</f>
        <v/>
      </c>
      <c r="BJ32" s="117"/>
      <c r="BK32" s="122" t="str">
        <f t="shared" si="6"/>
        <v/>
      </c>
      <c r="BL32" s="123" t="str">
        <f t="shared" si="7"/>
        <v/>
      </c>
      <c r="BM32" s="110"/>
      <c r="BO32" s="74">
        <f t="shared" si="8"/>
        <v>0</v>
      </c>
      <c r="BP32" s="74">
        <f t="shared" si="9"/>
        <v>0</v>
      </c>
      <c r="BQ32" s="74">
        <f t="shared" si="10"/>
        <v>0</v>
      </c>
      <c r="BR32" s="74">
        <f t="shared" si="11"/>
        <v>0</v>
      </c>
      <c r="BS32" s="74">
        <f t="shared" si="12"/>
        <v>0</v>
      </c>
      <c r="BT32" s="74">
        <f t="shared" si="13"/>
        <v>0</v>
      </c>
      <c r="BU32" s="74">
        <f t="shared" si="14"/>
        <v>0</v>
      </c>
      <c r="BV32" s="110"/>
      <c r="BW32" s="74">
        <v>21</v>
      </c>
      <c r="BX32" s="110">
        <f>IF(OR(BO32=0,BP32=0),0,VLOOKUP(BO32,'Print Matrix'!$B$5:$CW$100,BP32+2))</f>
        <v>0</v>
      </c>
      <c r="BY32" s="110">
        <f>IF(OR(BP32=0,BQ32=0),0,VLOOKUP(BP32,'Print Matrix'!$B$3:$CU$102,BQ32+2))</f>
        <v>0</v>
      </c>
      <c r="BZ32" s="110">
        <f>IF(OR(BQ32=0,BR32=0),0,VLOOKUP(BQ32,'Print Matrix'!$B$3:$CU$102,BR32+2))</f>
        <v>0</v>
      </c>
      <c r="CA32" s="110">
        <f>IF(OR(BR32=0,BS32=0),0,VLOOKUP(BR32,'Print Matrix'!$B$3:$CU$102,BS32+2))</f>
        <v>0</v>
      </c>
      <c r="CB32" s="110">
        <f>IF(OR(BS32=0,BT32=0),0,VLOOKUP(BS32,'Print Matrix'!$B$3:$CU$102,BT32+2))</f>
        <v>0</v>
      </c>
      <c r="CC32" s="110">
        <f>IF(OR(BT32=0,BU32=0),0,VLOOKUP(BT32,'Print Matrix'!$B$3:$CU$102,BU32+2))</f>
        <v>0</v>
      </c>
      <c r="CD32" s="124" t="s">
        <v>13</v>
      </c>
      <c r="CE32" s="110">
        <f t="shared" si="15"/>
        <v>0</v>
      </c>
    </row>
    <row r="33" spans="1:136" ht="15" customHeight="1" x14ac:dyDescent="0.2">
      <c r="A33" s="67"/>
      <c r="B33" s="198"/>
      <c r="C33" s="199"/>
      <c r="D33" s="199"/>
      <c r="E33" s="199"/>
      <c r="F33" s="199"/>
      <c r="G33" s="199"/>
      <c r="H33" s="199"/>
      <c r="I33" s="199"/>
      <c r="J33" s="200"/>
      <c r="K33" s="212" t="str">
        <f t="shared" si="0"/>
        <v/>
      </c>
      <c r="L33" s="94"/>
      <c r="M33" s="209" t="str">
        <f>'Print WorkSheet'!AB27</f>
        <v>LMS</v>
      </c>
      <c r="N33" s="210" t="str">
        <f>'Print WorkSheet'!AC27</f>
        <v>Daniel Lewis MS</v>
      </c>
      <c r="O33" s="295" t="str">
        <f>'Print WorkSheet'!AB60</f>
        <v>OC</v>
      </c>
      <c r="P33" s="210" t="str">
        <f>'Print WorkSheet'!AC60</f>
        <v>Oceano Elem</v>
      </c>
      <c r="Q33" s="209" t="str">
        <f>'Print WorkSheet'!AB96</f>
        <v>DRO</v>
      </c>
      <c r="R33" s="211" t="str">
        <f>'Print WorkSheet'!AC96</f>
        <v>Del Rio Continuation</v>
      </c>
      <c r="S33" s="101"/>
      <c r="V33" s="113" t="str">
        <f t="shared" si="1"/>
        <v/>
      </c>
      <c r="W33" s="125"/>
      <c r="X33" s="340" t="str">
        <f t="shared" si="23"/>
        <v/>
      </c>
      <c r="Y33" s="340"/>
      <c r="Z33" s="340" t="str">
        <f t="shared" si="24"/>
        <v/>
      </c>
      <c r="AA33" s="340"/>
      <c r="AB33" s="340" t="str">
        <f t="shared" si="25"/>
        <v/>
      </c>
      <c r="AC33" s="340"/>
      <c r="AD33" s="340" t="str">
        <f t="shared" si="26"/>
        <v/>
      </c>
      <c r="AE33" s="340"/>
      <c r="AF33" s="340" t="str">
        <f t="shared" si="27"/>
        <v/>
      </c>
      <c r="AG33" s="340"/>
      <c r="AH33" s="340" t="str">
        <f t="shared" si="2"/>
        <v/>
      </c>
      <c r="AI33" s="340"/>
      <c r="AJ33" s="340" t="str">
        <f t="shared" si="3"/>
        <v/>
      </c>
      <c r="AK33" s="340"/>
      <c r="AL33" s="288" t="str">
        <f t="shared" si="21"/>
        <v/>
      </c>
      <c r="AN33" s="115" t="str">
        <f t="shared" si="4"/>
        <v/>
      </c>
      <c r="AP33" s="110"/>
      <c r="AS33" s="116"/>
      <c r="AT33" s="117" t="str">
        <f t="shared" si="5"/>
        <v/>
      </c>
      <c r="AU33" s="118"/>
      <c r="AV33" s="119" t="str">
        <f>IF(ISTEXT($C32),VLOOKUP($C32,'Print WorkSheet'!$X$4:$Z$114,3),"")</f>
        <v/>
      </c>
      <c r="AW33" s="120" t="str">
        <f>IF(AV33=0,"",VLOOKUP(VALUE(AV33),'Print Matrix'!$B$5:$C$100,2))</f>
        <v/>
      </c>
      <c r="AX33" s="119" t="str">
        <f>IF(ISTEXT($D32),VLOOKUP($D32,'Print WorkSheet'!$X$4:$Z$114,3),"")</f>
        <v/>
      </c>
      <c r="AY33" s="120" t="str">
        <f>IF(AX33=0,"",VLOOKUP(VALUE(AX33),'Print Matrix'!$B$5:$C$100,2))</f>
        <v/>
      </c>
      <c r="AZ33" s="119" t="str">
        <f>IF(ISTEXT($E32),VLOOKUP($E32,'Print WorkSheet'!$X$4:$Z$114,3),"")</f>
        <v/>
      </c>
      <c r="BA33" s="120" t="str">
        <f>IF(AZ33=0,"",VLOOKUP(VALUE(AZ33),'Print Matrix'!$B$5:$C$100,2))</f>
        <v/>
      </c>
      <c r="BB33" s="119" t="str">
        <f>IF(ISTEXT($F32),VLOOKUP($F32,'Print WorkSheet'!$X$4:$Z$114,3),"")</f>
        <v/>
      </c>
      <c r="BC33" s="121" t="str">
        <f>IF(BB33=0,"",VLOOKUP(BB33,'Print Matrix'!$B$5:$C$100,2))</f>
        <v/>
      </c>
      <c r="BD33" s="119" t="str">
        <f>IF(ISTEXT($G32),VLOOKUP($G32,'Print WorkSheet'!$X$4:$Z$114,3),"")</f>
        <v/>
      </c>
      <c r="BE33" s="121" t="str">
        <f>IF(BD33=0,"",VLOOKUP(BD33,'Print Matrix'!$B$5:$C$100,2))</f>
        <v/>
      </c>
      <c r="BF33" s="119" t="str">
        <f>IF(ISTEXT($H32),VLOOKUP($H32,'Print WorkSheet'!$X$4:$Z$114,3),"")</f>
        <v/>
      </c>
      <c r="BG33" s="121" t="str">
        <f>IF(BF33=0,"",VLOOKUP(BF33,'Print Matrix'!$B$5:$C$100,2))</f>
        <v/>
      </c>
      <c r="BH33" s="119" t="str">
        <f>IF(ISTEXT($I32),VLOOKUP($I32,'Print WorkSheet'!$X$4:$Z$114,3),"")</f>
        <v/>
      </c>
      <c r="BI33" s="121" t="str">
        <f>IF(BH33=0,"",VLOOKUP(BH33,'Print Matrix'!$B$5:$C$100,2))</f>
        <v/>
      </c>
      <c r="BJ33" s="117"/>
      <c r="BK33" s="122" t="str">
        <f t="shared" si="6"/>
        <v/>
      </c>
      <c r="BL33" s="123" t="str">
        <f t="shared" si="7"/>
        <v/>
      </c>
      <c r="BM33" s="110"/>
      <c r="BO33" s="74">
        <f t="shared" si="8"/>
        <v>0</v>
      </c>
      <c r="BP33" s="74">
        <f t="shared" si="9"/>
        <v>0</v>
      </c>
      <c r="BQ33" s="74">
        <f t="shared" si="10"/>
        <v>0</v>
      </c>
      <c r="BR33" s="74">
        <f t="shared" si="11"/>
        <v>0</v>
      </c>
      <c r="BS33" s="74">
        <f t="shared" si="12"/>
        <v>0</v>
      </c>
      <c r="BT33" s="74">
        <f t="shared" si="13"/>
        <v>0</v>
      </c>
      <c r="BU33" s="74">
        <f t="shared" si="14"/>
        <v>0</v>
      </c>
      <c r="BV33" s="110"/>
      <c r="BW33" s="74">
        <v>22</v>
      </c>
      <c r="BX33" s="110">
        <f>IF(OR(BO33=0,BP33=0),0,VLOOKUP(BO33,'Print Matrix'!$B$5:$CW$100,BP33+2))</f>
        <v>0</v>
      </c>
      <c r="BY33" s="110">
        <f>IF(OR(BP33=0,BQ33=0),0,VLOOKUP(BP33,'Print Matrix'!$B$3:$CU$102,BQ33+2))</f>
        <v>0</v>
      </c>
      <c r="BZ33" s="110">
        <f>IF(OR(BQ33=0,BR33=0),0,VLOOKUP(BQ33,'Print Matrix'!$B$3:$CU$102,BR33+2))</f>
        <v>0</v>
      </c>
      <c r="CA33" s="110">
        <f>IF(OR(BR33=0,BS33=0),0,VLOOKUP(BR33,'Print Matrix'!$B$3:$CU$102,BS33+2))</f>
        <v>0</v>
      </c>
      <c r="CB33" s="110">
        <f>IF(OR(BS33=0,BT33=0),0,VLOOKUP(BS33,'Print Matrix'!$B$3:$CU$102,BT33+2))</f>
        <v>0</v>
      </c>
      <c r="CC33" s="110">
        <f>IF(OR(BT33=0,BU33=0),0,VLOOKUP(BT33,'Print Matrix'!$B$3:$CU$102,BU33+2))</f>
        <v>0</v>
      </c>
      <c r="CD33" s="124" t="s">
        <v>13</v>
      </c>
      <c r="CE33" s="110">
        <f t="shared" si="15"/>
        <v>0</v>
      </c>
    </row>
    <row r="34" spans="1:136" ht="15" customHeight="1" x14ac:dyDescent="0.2">
      <c r="A34" s="67"/>
      <c r="B34" s="198"/>
      <c r="C34" s="199"/>
      <c r="D34" s="199"/>
      <c r="E34" s="199"/>
      <c r="F34" s="199"/>
      <c r="G34" s="199"/>
      <c r="H34" s="199"/>
      <c r="I34" s="199"/>
      <c r="J34" s="200"/>
      <c r="K34" s="212" t="str">
        <f t="shared" si="0"/>
        <v/>
      </c>
      <c r="L34" s="94"/>
      <c r="M34" s="209" t="str">
        <f>'Print WorkSheet'!AB28</f>
        <v>DM</v>
      </c>
      <c r="N34" s="210" t="str">
        <f>'Print WorkSheet'!AC28</f>
        <v>Del Mar Elem</v>
      </c>
      <c r="O34" s="295" t="str">
        <f>'Print WorkSheet'!AB61</f>
        <v>OEC</v>
      </c>
      <c r="P34" s="210" t="str">
        <f>'Print WorkSheet'!AC61</f>
        <v>Oeano Ed Ctr</v>
      </c>
      <c r="Q34" s="209" t="str">
        <f>'Print WorkSheet'!AB97</f>
        <v>WMA</v>
      </c>
      <c r="R34" s="211" t="str">
        <f>'Print WorkSheet'!AC97</f>
        <v>West Mall Alternative</v>
      </c>
      <c r="S34" s="101"/>
      <c r="V34" s="113" t="str">
        <f t="shared" si="1"/>
        <v/>
      </c>
      <c r="W34" s="125"/>
      <c r="X34" s="340" t="str">
        <f t="shared" si="23"/>
        <v/>
      </c>
      <c r="Y34" s="340"/>
      <c r="Z34" s="340" t="str">
        <f t="shared" si="24"/>
        <v/>
      </c>
      <c r="AA34" s="340"/>
      <c r="AB34" s="340" t="str">
        <f t="shared" si="25"/>
        <v/>
      </c>
      <c r="AC34" s="340"/>
      <c r="AD34" s="340" t="str">
        <f t="shared" si="26"/>
        <v/>
      </c>
      <c r="AE34" s="340"/>
      <c r="AF34" s="340" t="str">
        <f t="shared" si="27"/>
        <v/>
      </c>
      <c r="AG34" s="340"/>
      <c r="AH34" s="340" t="str">
        <f t="shared" si="2"/>
        <v/>
      </c>
      <c r="AI34" s="340"/>
      <c r="AJ34" s="340" t="str">
        <f t="shared" si="3"/>
        <v/>
      </c>
      <c r="AK34" s="340"/>
      <c r="AL34" s="288" t="str">
        <f t="shared" si="21"/>
        <v/>
      </c>
      <c r="AN34" s="115" t="str">
        <f t="shared" si="4"/>
        <v/>
      </c>
      <c r="AP34" s="110"/>
      <c r="AS34" s="116"/>
      <c r="AT34" s="117" t="str">
        <f t="shared" si="5"/>
        <v/>
      </c>
      <c r="AU34" s="118"/>
      <c r="AV34" s="119" t="str">
        <f>IF(ISTEXT($C33),VLOOKUP($C33,'Print WorkSheet'!$X$4:$Z$114,3),"")</f>
        <v/>
      </c>
      <c r="AW34" s="120" t="str">
        <f>IF(AV34=0,"",VLOOKUP(VALUE(AV34),'Print Matrix'!$B$5:$C$100,2))</f>
        <v/>
      </c>
      <c r="AX34" s="119" t="str">
        <f>IF(ISTEXT($D33),VLOOKUP($D33,'Print WorkSheet'!$X$4:$Z$114,3),"")</f>
        <v/>
      </c>
      <c r="AY34" s="120" t="str">
        <f>IF(AX34=0,"",VLOOKUP(VALUE(AX34),'Print Matrix'!$B$5:$C$100,2))</f>
        <v/>
      </c>
      <c r="AZ34" s="119" t="str">
        <f>IF(ISTEXT($E33),VLOOKUP($E33,'Print WorkSheet'!$X$4:$Z$114,3),"")</f>
        <v/>
      </c>
      <c r="BA34" s="120" t="str">
        <f>IF(AZ34=0,"",VLOOKUP(VALUE(AZ34),'Print Matrix'!$B$5:$C$100,2))</f>
        <v/>
      </c>
      <c r="BB34" s="119" t="str">
        <f>IF(ISTEXT($F33),VLOOKUP($F33,'Print WorkSheet'!$X$4:$Z$114,3),"")</f>
        <v/>
      </c>
      <c r="BC34" s="121" t="str">
        <f>IF(BB34=0,"",VLOOKUP(BB34,'Print Matrix'!$B$5:$C$100,2))</f>
        <v/>
      </c>
      <c r="BD34" s="119" t="str">
        <f>IF(ISTEXT($G33),VLOOKUP($G33,'Print WorkSheet'!$X$4:$Z$114,3),"")</f>
        <v/>
      </c>
      <c r="BE34" s="121" t="str">
        <f>IF(BD34=0,"",VLOOKUP(BD34,'Print Matrix'!$B$5:$C$100,2))</f>
        <v/>
      </c>
      <c r="BF34" s="119" t="str">
        <f>IF(ISTEXT($H33),VLOOKUP($H33,'Print WorkSheet'!$X$4:$Z$114,3),"")</f>
        <v/>
      </c>
      <c r="BG34" s="121" t="str">
        <f>IF(BF34=0,"",VLOOKUP(BF34,'Print Matrix'!$B$5:$C$100,2))</f>
        <v/>
      </c>
      <c r="BH34" s="119" t="str">
        <f>IF(ISTEXT($I33),VLOOKUP($I33,'Print WorkSheet'!$X$4:$Z$114,3),"")</f>
        <v/>
      </c>
      <c r="BI34" s="121" t="str">
        <f>IF(BH34=0,"",VLOOKUP(BH34,'Print Matrix'!$B$5:$C$100,2))</f>
        <v/>
      </c>
      <c r="BJ34" s="117"/>
      <c r="BK34" s="122" t="str">
        <f t="shared" si="6"/>
        <v/>
      </c>
      <c r="BL34" s="123" t="str">
        <f t="shared" si="7"/>
        <v/>
      </c>
      <c r="BM34" s="110"/>
      <c r="BO34" s="74">
        <f t="shared" si="8"/>
        <v>0</v>
      </c>
      <c r="BP34" s="74">
        <f t="shared" si="9"/>
        <v>0</v>
      </c>
      <c r="BQ34" s="74">
        <f t="shared" si="10"/>
        <v>0</v>
      </c>
      <c r="BR34" s="74">
        <f t="shared" si="11"/>
        <v>0</v>
      </c>
      <c r="BS34" s="74">
        <f t="shared" si="12"/>
        <v>0</v>
      </c>
      <c r="BT34" s="74">
        <f t="shared" si="13"/>
        <v>0</v>
      </c>
      <c r="BU34" s="74">
        <f t="shared" si="14"/>
        <v>0</v>
      </c>
      <c r="BV34" s="110"/>
      <c r="BW34" s="74">
        <v>23</v>
      </c>
      <c r="BX34" s="110">
        <f>IF(OR(BO34=0,BP34=0),0,VLOOKUP(BO34,'Print Matrix'!$B$5:$CW$100,BP34+2))</f>
        <v>0</v>
      </c>
      <c r="BY34" s="110">
        <f>IF(OR(BP34=0,BQ34=0),0,VLOOKUP(BP34,'Print Matrix'!$B$3:$CU$102,BQ34+2))</f>
        <v>0</v>
      </c>
      <c r="BZ34" s="110">
        <f>IF(OR(BQ34=0,BR34=0),0,VLOOKUP(BQ34,'Print Matrix'!$B$3:$CU$102,BR34+2))</f>
        <v>0</v>
      </c>
      <c r="CA34" s="110">
        <f>IF(OR(BR34=0,BS34=0),0,VLOOKUP(BR34,'Print Matrix'!$B$3:$CU$102,BS34+2))</f>
        <v>0</v>
      </c>
      <c r="CB34" s="110">
        <f>IF(OR(BS34=0,BT34=0),0,VLOOKUP(BS34,'Print Matrix'!$B$3:$CU$102,BT34+2))</f>
        <v>0</v>
      </c>
      <c r="CC34" s="110">
        <f>IF(OR(BT34=0,BU34=0),0,VLOOKUP(BT34,'Print Matrix'!$B$3:$CU$102,BU34+2))</f>
        <v>0</v>
      </c>
      <c r="CD34" s="124" t="s">
        <v>13</v>
      </c>
      <c r="CE34" s="110">
        <f t="shared" si="15"/>
        <v>0</v>
      </c>
    </row>
    <row r="35" spans="1:136" ht="15" customHeight="1" x14ac:dyDescent="0.2">
      <c r="A35" s="67"/>
      <c r="B35" s="198"/>
      <c r="C35" s="199"/>
      <c r="D35" s="199"/>
      <c r="E35" s="199"/>
      <c r="F35" s="199"/>
      <c r="G35" s="199"/>
      <c r="H35" s="199"/>
      <c r="I35" s="199"/>
      <c r="J35" s="200"/>
      <c r="K35" s="212" t="str">
        <f t="shared" si="0"/>
        <v/>
      </c>
      <c r="L35" s="94"/>
      <c r="M35" s="209" t="str">
        <f>'Print WorkSheet'!AB29</f>
        <v>DL</v>
      </c>
      <c r="N35" s="210" t="str">
        <f>'Print WorkSheet'!AC29</f>
        <v>Dorthea Lange</v>
      </c>
      <c r="O35" s="295" t="str">
        <f>'Print WorkSheet'!AB62</f>
        <v>PA</v>
      </c>
      <c r="P35" s="210" t="str">
        <f>'Print WorkSheet'!AC62</f>
        <v>Pacheco Elem</v>
      </c>
      <c r="Q35" s="209" t="str">
        <f>'Print WorkSheet'!AB98</f>
        <v>LHS</v>
      </c>
      <c r="R35" s="211" t="str">
        <f>'Print WorkSheet'!AC98</f>
        <v>Leffingwell High</v>
      </c>
      <c r="S35" s="101"/>
      <c r="V35" s="113" t="str">
        <f t="shared" ref="V35:V41" si="28">IF(ISBLANK(B34),"",IF(ISTEXT(B34),TEXT(+B34,"dd"),DAY(B34)))</f>
        <v/>
      </c>
      <c r="W35" s="125"/>
      <c r="X35" s="340" t="str">
        <f t="shared" si="23"/>
        <v/>
      </c>
      <c r="Y35" s="340"/>
      <c r="Z35" s="340" t="str">
        <f t="shared" si="24"/>
        <v/>
      </c>
      <c r="AA35" s="340"/>
      <c r="AB35" s="340" t="str">
        <f t="shared" si="25"/>
        <v/>
      </c>
      <c r="AC35" s="340"/>
      <c r="AD35" s="340" t="str">
        <f t="shared" si="26"/>
        <v/>
      </c>
      <c r="AE35" s="340"/>
      <c r="AF35" s="340" t="str">
        <f t="shared" si="27"/>
        <v/>
      </c>
      <c r="AG35" s="340"/>
      <c r="AH35" s="340" t="str">
        <f t="shared" si="2"/>
        <v/>
      </c>
      <c r="AI35" s="340"/>
      <c r="AJ35" s="340" t="str">
        <f t="shared" si="3"/>
        <v/>
      </c>
      <c r="AK35" s="340"/>
      <c r="AL35" s="288" t="str">
        <f t="shared" si="21"/>
        <v/>
      </c>
      <c r="AN35" s="115" t="str">
        <f t="shared" si="4"/>
        <v/>
      </c>
      <c r="AP35" s="110"/>
      <c r="AS35" s="116"/>
      <c r="AT35" s="117" t="str">
        <f t="shared" ref="AT35:AT41" si="29">IF(ISBLANK($B34),"",DAY($B34))</f>
        <v/>
      </c>
      <c r="AU35" s="118"/>
      <c r="AV35" s="119" t="str">
        <f>IF(ISTEXT($C34),VLOOKUP($C34,'Print WorkSheet'!$X$4:$Z$114,3),"")</f>
        <v/>
      </c>
      <c r="AW35" s="120" t="str">
        <f>IF(AV35=0,"",VLOOKUP(VALUE(AV35),'Print Matrix'!$B$5:$C$100,2))</f>
        <v/>
      </c>
      <c r="AX35" s="119" t="str">
        <f>IF(ISTEXT($D34),VLOOKUP($D34,'Print WorkSheet'!$X$4:$Z$114,3),"")</f>
        <v/>
      </c>
      <c r="AY35" s="120" t="str">
        <f>IF(AX35=0,"",VLOOKUP(VALUE(AX35),'Print Matrix'!$B$5:$C$100,2))</f>
        <v/>
      </c>
      <c r="AZ35" s="119" t="str">
        <f>IF(ISTEXT($E34),VLOOKUP($E34,'Print WorkSheet'!$X$4:$Z$114,3),"")</f>
        <v/>
      </c>
      <c r="BA35" s="120" t="str">
        <f>IF(AZ35=0,"",VLOOKUP(VALUE(AZ35),'Print Matrix'!$B$5:$C$100,2))</f>
        <v/>
      </c>
      <c r="BB35" s="119" t="str">
        <f>IF(ISTEXT($F34),VLOOKUP($F34,'Print WorkSheet'!$X$4:$Z$114,3),"")</f>
        <v/>
      </c>
      <c r="BC35" s="121" t="str">
        <f>IF(BB35=0,"",VLOOKUP(BB35,'Print Matrix'!$B$5:$C$100,2))</f>
        <v/>
      </c>
      <c r="BD35" s="119" t="str">
        <f>IF(ISTEXT($G34),VLOOKUP($G34,'Print WorkSheet'!$X$4:$Z$114,3),"")</f>
        <v/>
      </c>
      <c r="BE35" s="121" t="str">
        <f>IF(BD35=0,"",VLOOKUP(BD35,'Print Matrix'!$B$5:$C$100,2))</f>
        <v/>
      </c>
      <c r="BF35" s="119" t="str">
        <f>IF(ISTEXT($H34),VLOOKUP($H34,'Print WorkSheet'!$X$4:$Z$114,3),"")</f>
        <v/>
      </c>
      <c r="BG35" s="121" t="str">
        <f>IF(BF35=0,"",VLOOKUP(BF35,'Print Matrix'!$B$5:$C$100,2))</f>
        <v/>
      </c>
      <c r="BH35" s="119" t="str">
        <f>IF(ISTEXT($I34),VLOOKUP($I34,'Print WorkSheet'!$X$4:$Z$114,3),"")</f>
        <v/>
      </c>
      <c r="BI35" s="121" t="str">
        <f>IF(BH35=0,"",VLOOKUP(BH35,'Print Matrix'!$B$5:$C$100,2))</f>
        <v/>
      </c>
      <c r="BJ35" s="117"/>
      <c r="BK35" s="122" t="str">
        <f t="shared" si="6"/>
        <v/>
      </c>
      <c r="BL35" s="123" t="str">
        <f t="shared" si="7"/>
        <v/>
      </c>
      <c r="BM35" s="110"/>
      <c r="BO35" s="74">
        <f t="shared" si="8"/>
        <v>0</v>
      </c>
      <c r="BP35" s="74">
        <f t="shared" si="9"/>
        <v>0</v>
      </c>
      <c r="BQ35" s="74">
        <f t="shared" si="10"/>
        <v>0</v>
      </c>
      <c r="BR35" s="74">
        <f t="shared" si="11"/>
        <v>0</v>
      </c>
      <c r="BS35" s="74">
        <f t="shared" si="12"/>
        <v>0</v>
      </c>
      <c r="BT35" s="74">
        <f t="shared" si="13"/>
        <v>0</v>
      </c>
      <c r="BU35" s="74">
        <f t="shared" si="14"/>
        <v>0</v>
      </c>
      <c r="BV35" s="110"/>
      <c r="BW35" s="74">
        <v>24</v>
      </c>
      <c r="BX35" s="110">
        <f>IF(OR(BO35=0,BP35=0),0,VLOOKUP(BO35,'Print Matrix'!$B$5:$CW$100,BP35+2))</f>
        <v>0</v>
      </c>
      <c r="BY35" s="110">
        <f>IF(OR(BP35=0,BQ35=0),0,VLOOKUP(BP35,'Print Matrix'!$B$3:$CU$102,BQ35+2))</f>
        <v>0</v>
      </c>
      <c r="BZ35" s="110">
        <f>IF(OR(BQ35=0,BR35=0),0,VLOOKUP(BQ35,'Print Matrix'!$B$3:$CU$102,BR35+2))</f>
        <v>0</v>
      </c>
      <c r="CA35" s="110">
        <f>IF(OR(BR35=0,BS35=0),0,VLOOKUP(BR35,'Print Matrix'!$B$3:$CU$102,BS35+2))</f>
        <v>0</v>
      </c>
      <c r="CB35" s="110">
        <f>IF(OR(BS35=0,BT35=0),0,VLOOKUP(BS35,'Print Matrix'!$B$3:$CU$102,BT35+2))</f>
        <v>0</v>
      </c>
      <c r="CC35" s="110">
        <f>IF(OR(BT35=0,BU35=0),0,VLOOKUP(BT35,'Print Matrix'!$B$3:$CU$102,BU35+2))</f>
        <v>0</v>
      </c>
      <c r="CD35" s="124" t="s">
        <v>13</v>
      </c>
      <c r="CE35" s="110">
        <f t="shared" si="15"/>
        <v>0</v>
      </c>
    </row>
    <row r="36" spans="1:136" ht="15" customHeight="1" x14ac:dyDescent="0.2">
      <c r="A36" s="67"/>
      <c r="B36" s="198"/>
      <c r="C36" s="199"/>
      <c r="D36" s="199"/>
      <c r="E36" s="199"/>
      <c r="F36" s="199"/>
      <c r="G36" s="199"/>
      <c r="H36" s="199"/>
      <c r="I36" s="199"/>
      <c r="J36" s="200"/>
      <c r="K36" s="212" t="str">
        <f t="shared" si="0"/>
        <v/>
      </c>
      <c r="L36" s="94"/>
      <c r="M36" s="209" t="str">
        <f>'Print WorkSheet'!AB30</f>
        <v>EC</v>
      </c>
      <c r="N36" s="210" t="str">
        <f>'Print WorkSheet'!AC30</f>
        <v>Encore Center</v>
      </c>
      <c r="O36" s="295" t="str">
        <f>'Print WorkSheet'!AB63</f>
        <v>PD</v>
      </c>
      <c r="P36" s="210" t="str">
        <f>'Print WorkSheet'!AC63</f>
        <v>Parkfield Elem</v>
      </c>
      <c r="Q36" s="209" t="str">
        <f>'Print WorkSheet'!AB99</f>
        <v>SL</v>
      </c>
      <c r="R36" s="211" t="str">
        <f>'Print WorkSheet'!AC99</f>
        <v>Santa Lucia Middle</v>
      </c>
      <c r="S36" s="101"/>
      <c r="V36" s="113" t="str">
        <f>IF(ISBLANK(B35),"",IF(ISTEXT(B35),TEXT(+B35,"dd"),DAY(B35)))</f>
        <v/>
      </c>
      <c r="W36" s="125"/>
      <c r="X36" s="340" t="str">
        <f t="shared" si="23"/>
        <v/>
      </c>
      <c r="Y36" s="340"/>
      <c r="Z36" s="340" t="str">
        <f t="shared" si="24"/>
        <v/>
      </c>
      <c r="AA36" s="340"/>
      <c r="AB36" s="340" t="str">
        <f t="shared" si="25"/>
        <v/>
      </c>
      <c r="AC36" s="340"/>
      <c r="AD36" s="340" t="str">
        <f t="shared" si="26"/>
        <v/>
      </c>
      <c r="AE36" s="340"/>
      <c r="AF36" s="340" t="str">
        <f t="shared" si="27"/>
        <v/>
      </c>
      <c r="AG36" s="340"/>
      <c r="AH36" s="340" t="str">
        <f t="shared" si="2"/>
        <v/>
      </c>
      <c r="AI36" s="340"/>
      <c r="AJ36" s="340" t="str">
        <f t="shared" si="3"/>
        <v/>
      </c>
      <c r="AK36" s="340"/>
      <c r="AL36" s="288" t="str">
        <f t="shared" si="21"/>
        <v/>
      </c>
      <c r="AN36" s="115" t="str">
        <f t="shared" si="4"/>
        <v/>
      </c>
      <c r="AP36" s="110"/>
      <c r="AS36" s="116"/>
      <c r="AT36" s="117" t="str">
        <f>IF(ISBLANK($B35),"",DAY($B35))</f>
        <v/>
      </c>
      <c r="AU36" s="118"/>
      <c r="AV36" s="119" t="str">
        <f>IF(ISTEXT($C35),VLOOKUP($C35,'Print WorkSheet'!$X$4:$Z$114,3),"")</f>
        <v/>
      </c>
      <c r="AW36" s="120" t="str">
        <f>IF(AV36=0,"",VLOOKUP(VALUE(AV36),'Print Matrix'!$B$5:$C$100,2))</f>
        <v/>
      </c>
      <c r="AX36" s="119" t="str">
        <f>IF(ISTEXT($D35),VLOOKUP($D35,'Print WorkSheet'!$X$4:$Z$114,3),"")</f>
        <v/>
      </c>
      <c r="AY36" s="120" t="str">
        <f>IF(AX36=0,"",VLOOKUP(VALUE(AX36),'Print Matrix'!$B$5:$C$100,2))</f>
        <v/>
      </c>
      <c r="AZ36" s="119" t="str">
        <f>IF(ISTEXT($E35),VLOOKUP($E35,'Print WorkSheet'!$X$4:$Z$114,3),"")</f>
        <v/>
      </c>
      <c r="BA36" s="120" t="str">
        <f>IF(AZ36=0,"",VLOOKUP(VALUE(AZ36),'Print Matrix'!$B$5:$C$100,2))</f>
        <v/>
      </c>
      <c r="BB36" s="119" t="str">
        <f>IF(ISTEXT($F35),VLOOKUP($F35,'Print WorkSheet'!$X$4:$Z$114,3),"")</f>
        <v/>
      </c>
      <c r="BC36" s="121" t="str">
        <f>IF(BB36=0,"",VLOOKUP(BB36,'Print Matrix'!$B$5:$C$100,2))</f>
        <v/>
      </c>
      <c r="BD36" s="119" t="str">
        <f>IF(ISTEXT($G35),VLOOKUP($G35,'Print WorkSheet'!$X$4:$Z$114,3),"")</f>
        <v/>
      </c>
      <c r="BE36" s="121" t="str">
        <f>IF(BD36=0,"",VLOOKUP(BD36,'Print Matrix'!$B$5:$C$100,2))</f>
        <v/>
      </c>
      <c r="BF36" s="119" t="str">
        <f>IF(ISTEXT($H35),VLOOKUP($H35,'Print WorkSheet'!$X$4:$Z$114,3),"")</f>
        <v/>
      </c>
      <c r="BG36" s="121" t="str">
        <f>IF(BF36=0,"",VLOOKUP(BF36,'Print Matrix'!$B$5:$C$100,2))</f>
        <v/>
      </c>
      <c r="BH36" s="119" t="str">
        <f>IF(ISTEXT($I35),VLOOKUP($I35,'Print WorkSheet'!$X$4:$Z$114,3),"")</f>
        <v/>
      </c>
      <c r="BI36" s="121" t="str">
        <f>IF(BH36=0,"",VLOOKUP(BH36,'Print Matrix'!$B$5:$C$100,2))</f>
        <v/>
      </c>
      <c r="BJ36" s="117"/>
      <c r="BK36" s="122" t="str">
        <f t="shared" si="6"/>
        <v/>
      </c>
      <c r="BL36" s="123" t="str">
        <f t="shared" si="7"/>
        <v/>
      </c>
      <c r="BM36" s="110"/>
      <c r="BO36" s="74">
        <f t="shared" si="8"/>
        <v>0</v>
      </c>
      <c r="BP36" s="74">
        <f t="shared" si="9"/>
        <v>0</v>
      </c>
      <c r="BQ36" s="74">
        <f t="shared" si="10"/>
        <v>0</v>
      </c>
      <c r="BR36" s="74">
        <f t="shared" si="11"/>
        <v>0</v>
      </c>
      <c r="BS36" s="74">
        <f t="shared" si="12"/>
        <v>0</v>
      </c>
      <c r="BT36" s="74">
        <f t="shared" si="13"/>
        <v>0</v>
      </c>
      <c r="BU36" s="74">
        <f t="shared" si="14"/>
        <v>0</v>
      </c>
      <c r="BV36" s="110"/>
      <c r="BW36" s="74">
        <v>25</v>
      </c>
      <c r="BX36" s="110">
        <f>IF(OR(BO36=0,BP36=0),0,VLOOKUP(BO36,'Print Matrix'!$B$5:$CW$100,BP36+2))</f>
        <v>0</v>
      </c>
      <c r="BY36" s="110">
        <f>IF(OR(BP36=0,BQ36=0),0,VLOOKUP(BP36,'Print Matrix'!$B$3:$CU$102,BQ36+2))</f>
        <v>0</v>
      </c>
      <c r="BZ36" s="110">
        <f>IF(OR(BQ36=0,BR36=0),0,VLOOKUP(BQ36,'Print Matrix'!$B$3:$CU$102,BR36+2))</f>
        <v>0</v>
      </c>
      <c r="CA36" s="110">
        <f>IF(OR(BR36=0,BS36=0),0,VLOOKUP(BR36,'Print Matrix'!$B$3:$CU$102,BS36+2))</f>
        <v>0</v>
      </c>
      <c r="CB36" s="110">
        <f>IF(OR(BS36=0,BT36=0),0,VLOOKUP(BS36,'Print Matrix'!$B$3:$CU$102,BT36+2))</f>
        <v>0</v>
      </c>
      <c r="CC36" s="110">
        <f>IF(OR(BT36=0,BU36=0),0,VLOOKUP(BT36,'Print Matrix'!$B$3:$CU$102,BU36+2))</f>
        <v>0</v>
      </c>
      <c r="CD36" s="124" t="s">
        <v>13</v>
      </c>
      <c r="CE36" s="110">
        <f t="shared" si="15"/>
        <v>0</v>
      </c>
    </row>
    <row r="37" spans="1:136" ht="15" customHeight="1" x14ac:dyDescent="0.2">
      <c r="A37" s="67"/>
      <c r="B37" s="198"/>
      <c r="C37" s="199"/>
      <c r="D37" s="199"/>
      <c r="E37" s="199"/>
      <c r="F37" s="199"/>
      <c r="G37" s="199"/>
      <c r="H37" s="199"/>
      <c r="I37" s="199"/>
      <c r="J37" s="200"/>
      <c r="K37" s="212" t="str">
        <f t="shared" si="0"/>
        <v/>
      </c>
      <c r="L37" s="94"/>
      <c r="M37" s="209" t="str">
        <f>'Print WorkSheet'!AB31</f>
        <v>FG</v>
      </c>
      <c r="N37" s="210" t="str">
        <f>'Print WorkSheet'!AC31</f>
        <v>Fairgrove  Elem</v>
      </c>
      <c r="O37" s="295" t="str">
        <f>'Print WorkSheet'!AB64</f>
        <v>PR</v>
      </c>
      <c r="P37" s="210" t="str">
        <f>'Print WorkSheet'!AC64</f>
        <v>Paso Robles DO</v>
      </c>
      <c r="Q37" s="209" t="str">
        <f>'Print WorkSheet'!AB100</f>
        <v>PBH</v>
      </c>
      <c r="R37" s="211" t="str">
        <f>'Print WorkSheet'!AC100</f>
        <v>Pacific Beach High</v>
      </c>
      <c r="S37" s="101"/>
      <c r="V37" s="113" t="str">
        <f>IF(ISBLANK(B36),"",IF(ISTEXT(B36),TEXT(+B36,"dd"),DAY(B36)))</f>
        <v/>
      </c>
      <c r="W37" s="125"/>
      <c r="X37" s="340" t="str">
        <f t="shared" si="23"/>
        <v/>
      </c>
      <c r="Y37" s="340"/>
      <c r="Z37" s="340" t="str">
        <f t="shared" si="24"/>
        <v/>
      </c>
      <c r="AA37" s="340"/>
      <c r="AB37" s="340" t="str">
        <f t="shared" si="25"/>
        <v/>
      </c>
      <c r="AC37" s="340"/>
      <c r="AD37" s="340" t="str">
        <f t="shared" si="26"/>
        <v/>
      </c>
      <c r="AE37" s="340"/>
      <c r="AF37" s="340" t="str">
        <f t="shared" si="27"/>
        <v/>
      </c>
      <c r="AG37" s="340"/>
      <c r="AH37" s="340" t="str">
        <f t="shared" si="2"/>
        <v/>
      </c>
      <c r="AI37" s="340"/>
      <c r="AJ37" s="340" t="str">
        <f t="shared" si="3"/>
        <v/>
      </c>
      <c r="AK37" s="340"/>
      <c r="AL37" s="288" t="str">
        <f t="shared" si="21"/>
        <v/>
      </c>
      <c r="AN37" s="115" t="str">
        <f t="shared" si="4"/>
        <v/>
      </c>
      <c r="AP37" s="110"/>
      <c r="AS37" s="116"/>
      <c r="AT37" s="117" t="str">
        <f>IF(ISBLANK($B36),"",DAY($B36))</f>
        <v/>
      </c>
      <c r="AU37" s="118"/>
      <c r="AV37" s="119" t="str">
        <f>IF(ISTEXT($C36),VLOOKUP($C36,'Print WorkSheet'!$X$4:$Z$114,3),"")</f>
        <v/>
      </c>
      <c r="AW37" s="120" t="str">
        <f>IF(AV37=0,"",VLOOKUP(VALUE(AV37),'Print Matrix'!$B$5:$C$100,2))</f>
        <v/>
      </c>
      <c r="AX37" s="119" t="str">
        <f>IF(ISTEXT($D36),VLOOKUP($D36,'Print WorkSheet'!$X$4:$Z$114,3),"")</f>
        <v/>
      </c>
      <c r="AY37" s="120" t="str">
        <f>IF(AX37=0,"",VLOOKUP(VALUE(AX37),'Print Matrix'!$B$5:$C$100,2))</f>
        <v/>
      </c>
      <c r="AZ37" s="119" t="str">
        <f>IF(ISTEXT($E36),VLOOKUP($E36,'Print WorkSheet'!$X$4:$Z$114,3),"")</f>
        <v/>
      </c>
      <c r="BA37" s="120" t="str">
        <f>IF(AZ37=0,"",VLOOKUP(VALUE(AZ37),'Print Matrix'!$B$5:$C$100,2))</f>
        <v/>
      </c>
      <c r="BB37" s="119" t="str">
        <f>IF(ISTEXT($F36),VLOOKUP($F36,'Print WorkSheet'!$X$4:$Z$114,3),"")</f>
        <v/>
      </c>
      <c r="BC37" s="121" t="str">
        <f>IF(BB37=0,"",VLOOKUP(BB37,'Print Matrix'!$B$5:$C$100,2))</f>
        <v/>
      </c>
      <c r="BD37" s="119" t="str">
        <f>IF(ISTEXT($G36),VLOOKUP($G36,'Print WorkSheet'!$X$4:$Z$114,3),"")</f>
        <v/>
      </c>
      <c r="BE37" s="121" t="str">
        <f>IF(BD37=0,"",VLOOKUP(BD37,'Print Matrix'!$B$5:$C$100,2))</f>
        <v/>
      </c>
      <c r="BF37" s="119" t="str">
        <f>IF(ISTEXT($H36),VLOOKUP($H36,'Print WorkSheet'!$X$4:$Z$114,3),"")</f>
        <v/>
      </c>
      <c r="BG37" s="121" t="str">
        <f>IF(BF37=0,"",VLOOKUP(BF37,'Print Matrix'!$B$5:$C$100,2))</f>
        <v/>
      </c>
      <c r="BH37" s="119" t="str">
        <f>IF(ISTEXT($I36),VLOOKUP($I36,'Print WorkSheet'!$X$4:$Z$114,3),"")</f>
        <v/>
      </c>
      <c r="BI37" s="121" t="str">
        <f>IF(BH37=0,"",VLOOKUP(BH37,'Print Matrix'!$B$5:$C$100,2))</f>
        <v/>
      </c>
      <c r="BJ37" s="117"/>
      <c r="BK37" s="122" t="str">
        <f t="shared" si="6"/>
        <v/>
      </c>
      <c r="BL37" s="123" t="str">
        <f t="shared" si="7"/>
        <v/>
      </c>
      <c r="BM37" s="110"/>
      <c r="BO37" s="74">
        <f t="shared" si="8"/>
        <v>0</v>
      </c>
      <c r="BP37" s="74">
        <f t="shared" si="9"/>
        <v>0</v>
      </c>
      <c r="BQ37" s="74">
        <f t="shared" si="10"/>
        <v>0</v>
      </c>
      <c r="BR37" s="74">
        <f t="shared" si="11"/>
        <v>0</v>
      </c>
      <c r="BS37" s="74">
        <f t="shared" si="12"/>
        <v>0</v>
      </c>
      <c r="BT37" s="74">
        <f t="shared" si="13"/>
        <v>0</v>
      </c>
      <c r="BU37" s="74">
        <f t="shared" si="14"/>
        <v>0</v>
      </c>
      <c r="BV37" s="110"/>
      <c r="BW37" s="74">
        <v>26</v>
      </c>
      <c r="BX37" s="110">
        <f>IF(OR(BO37=0,BP37=0),0,VLOOKUP(BO37,'Print Matrix'!$B$5:$CW$100,BP37+2))</f>
        <v>0</v>
      </c>
      <c r="BY37" s="110">
        <f>IF(OR(BP37=0,BQ37=0),0,VLOOKUP(BP37,'Print Matrix'!$B$3:$CU$102,BQ37+2))</f>
        <v>0</v>
      </c>
      <c r="BZ37" s="110">
        <f>IF(OR(BQ37=0,BR37=0),0,VLOOKUP(BQ37,'Print Matrix'!$B$3:$CU$102,BR37+2))</f>
        <v>0</v>
      </c>
      <c r="CA37" s="110">
        <f>IF(OR(BR37=0,BS37=0),0,VLOOKUP(BR37,'Print Matrix'!$B$3:$CU$102,BS37+2))</f>
        <v>0</v>
      </c>
      <c r="CB37" s="110">
        <f>IF(OR(BS37=0,BT37=0),0,VLOOKUP(BS37,'Print Matrix'!$B$3:$CU$102,BT37+2))</f>
        <v>0</v>
      </c>
      <c r="CC37" s="110">
        <f>IF(OR(BT37=0,BU37=0),0,VLOOKUP(BT37,'Print Matrix'!$B$3:$CU$102,BU37+2))</f>
        <v>0</v>
      </c>
      <c r="CD37" s="124" t="s">
        <v>13</v>
      </c>
      <c r="CE37" s="110">
        <f t="shared" si="15"/>
        <v>0</v>
      </c>
    </row>
    <row r="38" spans="1:136" ht="15" customHeight="1" x14ac:dyDescent="0.2">
      <c r="A38" s="67"/>
      <c r="B38" s="198"/>
      <c r="C38" s="199"/>
      <c r="D38" s="199"/>
      <c r="E38" s="199"/>
      <c r="F38" s="199"/>
      <c r="G38" s="199"/>
      <c r="H38" s="199"/>
      <c r="I38" s="199"/>
      <c r="J38" s="200"/>
      <c r="K38" s="212" t="str">
        <f t="shared" si="0"/>
        <v/>
      </c>
      <c r="L38" s="94"/>
      <c r="M38" s="209" t="str">
        <f>'Print WorkSheet'!AB32</f>
        <v>FMS</v>
      </c>
      <c r="N38" s="210" t="str">
        <f>'Print WorkSheet'!AC32</f>
        <v>George Flamson MS</v>
      </c>
      <c r="O38" s="295" t="str">
        <f>'Print WorkSheet'!AB65</f>
        <v>PRHS</v>
      </c>
      <c r="P38" s="210" t="str">
        <f>'Print WorkSheet'!AC65</f>
        <v>Paso Robles HS</v>
      </c>
      <c r="Q38" s="209"/>
      <c r="R38" s="211"/>
      <c r="S38" s="101"/>
      <c r="V38" s="113" t="str">
        <f>IF(ISBLANK(B37),"",IF(ISTEXT(B37),TEXT(+B37,"dd"),DAY(B37)))</f>
        <v/>
      </c>
      <c r="W38" s="125"/>
      <c r="X38" s="340" t="str">
        <f t="shared" si="23"/>
        <v/>
      </c>
      <c r="Y38" s="340"/>
      <c r="Z38" s="340" t="str">
        <f t="shared" si="24"/>
        <v/>
      </c>
      <c r="AA38" s="340"/>
      <c r="AB38" s="340" t="str">
        <f t="shared" si="25"/>
        <v/>
      </c>
      <c r="AC38" s="340"/>
      <c r="AD38" s="340" t="str">
        <f t="shared" si="26"/>
        <v/>
      </c>
      <c r="AE38" s="340"/>
      <c r="AF38" s="340" t="str">
        <f t="shared" si="27"/>
        <v/>
      </c>
      <c r="AG38" s="340"/>
      <c r="AH38" s="340" t="str">
        <f t="shared" si="2"/>
        <v/>
      </c>
      <c r="AI38" s="340"/>
      <c r="AJ38" s="340" t="str">
        <f t="shared" si="3"/>
        <v/>
      </c>
      <c r="AK38" s="340"/>
      <c r="AL38" s="288" t="str">
        <f t="shared" si="21"/>
        <v/>
      </c>
      <c r="AN38" s="115" t="str">
        <f t="shared" si="4"/>
        <v/>
      </c>
      <c r="AP38" s="110"/>
      <c r="AS38" s="116"/>
      <c r="AT38" s="117" t="str">
        <f>IF(ISBLANK($B37),"",DAY($B37))</f>
        <v/>
      </c>
      <c r="AU38" s="118"/>
      <c r="AV38" s="119" t="str">
        <f>IF(ISTEXT($C37),VLOOKUP($C37,'Print WorkSheet'!$X$4:$Z$114,3),"")</f>
        <v/>
      </c>
      <c r="AW38" s="120" t="str">
        <f>IF(AV38=0,"",VLOOKUP(VALUE(AV38),'Print Matrix'!$B$5:$C$100,2))</f>
        <v/>
      </c>
      <c r="AX38" s="119" t="str">
        <f>IF(ISTEXT($D37),VLOOKUP($D37,'Print WorkSheet'!$X$4:$Z$114,3),"")</f>
        <v/>
      </c>
      <c r="AY38" s="120" t="str">
        <f>IF(AX38=0,"",VLOOKUP(VALUE(AX38),'Print Matrix'!$B$5:$C$100,2))</f>
        <v/>
      </c>
      <c r="AZ38" s="119" t="str">
        <f>IF(ISTEXT($E37),VLOOKUP($E37,'Print WorkSheet'!$X$4:$Z$114,3),"")</f>
        <v/>
      </c>
      <c r="BA38" s="120" t="str">
        <f>IF(AZ38=0,"",VLOOKUP(VALUE(AZ38),'Print Matrix'!$B$5:$C$100,2))</f>
        <v/>
      </c>
      <c r="BB38" s="119" t="str">
        <f>IF(ISTEXT($F37),VLOOKUP($F37,'Print WorkSheet'!$X$4:$Z$114,3),"")</f>
        <v/>
      </c>
      <c r="BC38" s="121" t="str">
        <f>IF(BB38=0,"",VLOOKUP(BB38,'Print Matrix'!$B$5:$C$100,2))</f>
        <v/>
      </c>
      <c r="BD38" s="119" t="str">
        <f>IF(ISTEXT($G37),VLOOKUP($G37,'Print WorkSheet'!$X$4:$Z$114,3),"")</f>
        <v/>
      </c>
      <c r="BE38" s="121" t="str">
        <f>IF(BD38=0,"",VLOOKUP(BD38,'Print Matrix'!$B$5:$C$100,2))</f>
        <v/>
      </c>
      <c r="BF38" s="119" t="str">
        <f>IF(ISTEXT($H37),VLOOKUP($H37,'Print WorkSheet'!$X$4:$Z$114,3),"")</f>
        <v/>
      </c>
      <c r="BG38" s="121" t="str">
        <f>IF(BF38=0,"",VLOOKUP(BF38,'Print Matrix'!$B$5:$C$100,2))</f>
        <v/>
      </c>
      <c r="BH38" s="119" t="str">
        <f>IF(ISTEXT($I37),VLOOKUP($I37,'Print WorkSheet'!$X$4:$Z$114,3),"")</f>
        <v/>
      </c>
      <c r="BI38" s="121" t="str">
        <f>IF(BH38=0,"",VLOOKUP(BH38,'Print Matrix'!$B$5:$C$100,2))</f>
        <v/>
      </c>
      <c r="BJ38" s="117"/>
      <c r="BK38" s="122" t="str">
        <f t="shared" si="6"/>
        <v/>
      </c>
      <c r="BL38" s="123" t="str">
        <f t="shared" si="7"/>
        <v/>
      </c>
      <c r="BM38" s="110"/>
      <c r="BO38" s="74">
        <f t="shared" si="8"/>
        <v>0</v>
      </c>
      <c r="BP38" s="74">
        <f t="shared" si="9"/>
        <v>0</v>
      </c>
      <c r="BQ38" s="74">
        <f t="shared" si="10"/>
        <v>0</v>
      </c>
      <c r="BR38" s="74">
        <f t="shared" si="11"/>
        <v>0</v>
      </c>
      <c r="BS38" s="74">
        <f t="shared" si="12"/>
        <v>0</v>
      </c>
      <c r="BT38" s="74">
        <f t="shared" si="13"/>
        <v>0</v>
      </c>
      <c r="BU38" s="74">
        <f t="shared" si="14"/>
        <v>0</v>
      </c>
      <c r="BV38" s="110"/>
      <c r="BW38" s="74">
        <v>27</v>
      </c>
      <c r="BX38" s="110">
        <f>IF(OR(BO38=0,BP38=0),0,VLOOKUP(BO38,'Print Matrix'!$B$5:$CW$100,BP38+2))</f>
        <v>0</v>
      </c>
      <c r="BY38" s="110">
        <f>IF(OR(BP38=0,BQ38=0),0,VLOOKUP(BP38,'Print Matrix'!$B$3:$CU$102,BQ38+2))</f>
        <v>0</v>
      </c>
      <c r="BZ38" s="110">
        <f>IF(OR(BQ38=0,BR38=0),0,VLOOKUP(BQ38,'Print Matrix'!$B$3:$CU$102,BR38+2))</f>
        <v>0</v>
      </c>
      <c r="CA38" s="110">
        <f>IF(OR(BR38=0,BS38=0),0,VLOOKUP(BR38,'Print Matrix'!$B$3:$CU$102,BS38+2))</f>
        <v>0</v>
      </c>
      <c r="CB38" s="110">
        <f>IF(OR(BS38=0,BT38=0),0,VLOOKUP(BS38,'Print Matrix'!$B$3:$CU$102,BT38+2))</f>
        <v>0</v>
      </c>
      <c r="CC38" s="110">
        <f>IF(OR(BT38=0,BU38=0),0,VLOOKUP(BT38,'Print Matrix'!$B$3:$CU$102,BU38+2))</f>
        <v>0</v>
      </c>
      <c r="CD38" s="124" t="s">
        <v>13</v>
      </c>
      <c r="CE38" s="110">
        <f t="shared" si="15"/>
        <v>0</v>
      </c>
    </row>
    <row r="39" spans="1:136" ht="15" customHeight="1" x14ac:dyDescent="0.2">
      <c r="A39" s="67"/>
      <c r="B39" s="198"/>
      <c r="C39" s="199"/>
      <c r="D39" s="199"/>
      <c r="E39" s="199"/>
      <c r="F39" s="199"/>
      <c r="G39" s="199"/>
      <c r="H39" s="199"/>
      <c r="I39" s="199"/>
      <c r="J39" s="200"/>
      <c r="K39" s="212" t="str">
        <f t="shared" si="0"/>
        <v/>
      </c>
      <c r="L39" s="94"/>
      <c r="M39" s="209" t="str">
        <f>'Print WorkSheet'!AB33</f>
        <v>GB</v>
      </c>
      <c r="N39" s="210" t="str">
        <f>'Print WorkSheet'!AC33</f>
        <v>Georgia Brown Elem</v>
      </c>
      <c r="O39" s="295" t="str">
        <f>'Print WorkSheet'!AB66</f>
        <v>PRTC</v>
      </c>
      <c r="P39" s="210" t="str">
        <f>'Print WorkSheet'!AC66</f>
        <v>Paso Robles Tch Ctr</v>
      </c>
      <c r="Q39" s="209"/>
      <c r="R39" s="211"/>
      <c r="S39" s="101"/>
      <c r="V39" s="113" t="str">
        <f>IF(ISBLANK(B38),"",IF(ISTEXT(B38),TEXT(+B38,"dd"),DAY(B38)))</f>
        <v/>
      </c>
      <c r="W39" s="125"/>
      <c r="X39" s="340" t="str">
        <f t="shared" si="23"/>
        <v/>
      </c>
      <c r="Y39" s="340"/>
      <c r="Z39" s="340" t="str">
        <f t="shared" si="24"/>
        <v/>
      </c>
      <c r="AA39" s="340"/>
      <c r="AB39" s="340" t="str">
        <f>IF(ISBLANK(E38),"",UPPER(E38))</f>
        <v/>
      </c>
      <c r="AC39" s="340"/>
      <c r="AD39" s="340" t="str">
        <f t="shared" si="26"/>
        <v/>
      </c>
      <c r="AE39" s="340"/>
      <c r="AF39" s="340" t="str">
        <f t="shared" si="27"/>
        <v/>
      </c>
      <c r="AG39" s="340"/>
      <c r="AH39" s="340" t="str">
        <f t="shared" si="2"/>
        <v/>
      </c>
      <c r="AI39" s="340"/>
      <c r="AJ39" s="340" t="str">
        <f t="shared" si="3"/>
        <v/>
      </c>
      <c r="AK39" s="340"/>
      <c r="AL39" s="288" t="str">
        <f t="shared" si="21"/>
        <v/>
      </c>
      <c r="AN39" s="115" t="str">
        <f t="shared" si="4"/>
        <v/>
      </c>
      <c r="AP39" s="110"/>
      <c r="AS39" s="116"/>
      <c r="AT39" s="117" t="str">
        <f>IF(ISBLANK($B38),"",DAY($B38))</f>
        <v/>
      </c>
      <c r="AU39" s="118"/>
      <c r="AV39" s="119" t="str">
        <f>IF(ISTEXT($C38),VLOOKUP($C38,'Print WorkSheet'!$X$4:$Z$114,3),"")</f>
        <v/>
      </c>
      <c r="AW39" s="120" t="str">
        <f>IF(AV39=0,"",VLOOKUP(VALUE(AV39),'Print Matrix'!$B$5:$C$100,2))</f>
        <v/>
      </c>
      <c r="AX39" s="119" t="str">
        <f>IF(ISTEXT($D38),VLOOKUP($D38,'Print WorkSheet'!$X$4:$Z$114,3),"")</f>
        <v/>
      </c>
      <c r="AY39" s="120" t="str">
        <f>IF(AX39=0,"",VLOOKUP(VALUE(AX39),'Print Matrix'!$B$5:$C$100,2))</f>
        <v/>
      </c>
      <c r="AZ39" s="119" t="str">
        <f>IF(ISTEXT($E38),VLOOKUP($E38,'Print WorkSheet'!$X$4:$Z$114,3),"")</f>
        <v/>
      </c>
      <c r="BA39" s="120" t="str">
        <f>IF(AZ39=0,"",VLOOKUP(VALUE(AZ39),'Print Matrix'!$B$5:$C$100,2))</f>
        <v/>
      </c>
      <c r="BB39" s="119" t="str">
        <f>IF(ISTEXT($F38),VLOOKUP($F38,'Print WorkSheet'!$X$4:$Z$114,3),"")</f>
        <v/>
      </c>
      <c r="BC39" s="121" t="str">
        <f>IF(BB39=0,"",VLOOKUP(BB39,'Print Matrix'!$B$5:$C$100,2))</f>
        <v/>
      </c>
      <c r="BD39" s="119" t="str">
        <f>IF(ISTEXT($G38),VLOOKUP($G38,'Print WorkSheet'!$X$4:$Z$114,3),"")</f>
        <v/>
      </c>
      <c r="BE39" s="121" t="str">
        <f>IF(BD39=0,"",VLOOKUP(BD39,'Print Matrix'!$B$5:$C$100,2))</f>
        <v/>
      </c>
      <c r="BF39" s="119" t="str">
        <f>IF(ISTEXT($H38),VLOOKUP($H38,'Print WorkSheet'!$X$4:$Z$114,3),"")</f>
        <v/>
      </c>
      <c r="BG39" s="121" t="str">
        <f>IF(BF39=0,"",VLOOKUP(BF39,'Print Matrix'!$B$5:$C$100,2))</f>
        <v/>
      </c>
      <c r="BH39" s="119" t="str">
        <f>IF(ISTEXT($I38),VLOOKUP($I38,'Print WorkSheet'!$X$4:$Z$114,3),"")</f>
        <v/>
      </c>
      <c r="BI39" s="121" t="str">
        <f>IF(BH39=0,"",VLOOKUP(BH39,'Print Matrix'!$B$5:$C$100,2))</f>
        <v/>
      </c>
      <c r="BJ39" s="117"/>
      <c r="BK39" s="122" t="str">
        <f t="shared" si="6"/>
        <v/>
      </c>
      <c r="BL39" s="123" t="str">
        <f t="shared" si="7"/>
        <v/>
      </c>
      <c r="BM39" s="110"/>
      <c r="BO39" s="74">
        <f t="shared" si="8"/>
        <v>0</v>
      </c>
      <c r="BP39" s="74">
        <f t="shared" si="9"/>
        <v>0</v>
      </c>
      <c r="BQ39" s="74">
        <f t="shared" si="10"/>
        <v>0</v>
      </c>
      <c r="BR39" s="74">
        <f t="shared" si="11"/>
        <v>0</v>
      </c>
      <c r="BS39" s="74">
        <f t="shared" si="12"/>
        <v>0</v>
      </c>
      <c r="BT39" s="74">
        <f t="shared" si="13"/>
        <v>0</v>
      </c>
      <c r="BU39" s="74">
        <f t="shared" si="14"/>
        <v>0</v>
      </c>
      <c r="BV39" s="110"/>
      <c r="BW39" s="74">
        <v>28</v>
      </c>
      <c r="BX39" s="110">
        <f>IF(OR(BO39=0,BP39=0),0,VLOOKUP(BO39,'Print Matrix'!$B$5:$CW$100,BP39+2))</f>
        <v>0</v>
      </c>
      <c r="BY39" s="110">
        <f>IF(OR(BP39=0,BQ39=0),0,VLOOKUP(BP39,'Print Matrix'!$B$3:$CU$102,BQ39+2))</f>
        <v>0</v>
      </c>
      <c r="BZ39" s="110">
        <f>IF(OR(BQ39=0,BR39=0),0,VLOOKUP(BQ39,'Print Matrix'!$B$3:$CU$102,BR39+2))</f>
        <v>0</v>
      </c>
      <c r="CA39" s="110">
        <f>IF(OR(BR39=0,BS39=0),0,VLOOKUP(BR39,'Print Matrix'!$B$3:$CU$102,BS39+2))</f>
        <v>0</v>
      </c>
      <c r="CB39" s="110">
        <f>IF(OR(BS39=0,BT39=0),0,VLOOKUP(BS39,'Print Matrix'!$B$3:$CU$102,BT39+2))</f>
        <v>0</v>
      </c>
      <c r="CC39" s="110">
        <f>IF(OR(BT39=0,BU39=0),0,VLOOKUP(BT39,'Print Matrix'!$B$3:$CU$102,BU39+2))</f>
        <v>0</v>
      </c>
      <c r="CD39" s="124" t="s">
        <v>13</v>
      </c>
      <c r="CE39" s="110">
        <f t="shared" si="15"/>
        <v>0</v>
      </c>
    </row>
    <row r="40" spans="1:136" ht="15" customHeight="1" x14ac:dyDescent="0.2">
      <c r="A40" s="67"/>
      <c r="B40" s="198"/>
      <c r="C40" s="199"/>
      <c r="D40" s="199"/>
      <c r="E40" s="199"/>
      <c r="F40" s="199"/>
      <c r="G40" s="199"/>
      <c r="H40" s="199"/>
      <c r="I40" s="199"/>
      <c r="J40" s="200"/>
      <c r="K40" s="212" t="str">
        <f t="shared" si="0"/>
        <v/>
      </c>
      <c r="L40" s="94"/>
      <c r="M40" s="209" t="str">
        <f>'Print WorkSheet'!AB34</f>
        <v>GA</v>
      </c>
      <c r="N40" s="210" t="str">
        <f>'Print WorkSheet'!AC34</f>
        <v>Grizzly Academy</v>
      </c>
      <c r="O40" s="295" t="str">
        <f>'Print WorkSheet'!AB67</f>
        <v>PB</v>
      </c>
      <c r="P40" s="210" t="str">
        <f>'Print WorkSheet'!AC67</f>
        <v>Pat Butler Elem</v>
      </c>
      <c r="Q40" s="209"/>
      <c r="R40" s="211"/>
      <c r="S40" s="101"/>
      <c r="V40" s="113" t="str">
        <f t="shared" si="28"/>
        <v/>
      </c>
      <c r="W40" s="125"/>
      <c r="X40" s="340" t="str">
        <f t="shared" si="23"/>
        <v/>
      </c>
      <c r="Y40" s="340"/>
      <c r="Z40" s="340" t="str">
        <f t="shared" si="24"/>
        <v/>
      </c>
      <c r="AA40" s="340"/>
      <c r="AB40" s="340" t="str">
        <f t="shared" si="25"/>
        <v/>
      </c>
      <c r="AC40" s="340"/>
      <c r="AD40" s="340" t="str">
        <f t="shared" si="26"/>
        <v/>
      </c>
      <c r="AE40" s="340"/>
      <c r="AF40" s="340" t="str">
        <f t="shared" si="27"/>
        <v/>
      </c>
      <c r="AG40" s="340"/>
      <c r="AH40" s="340" t="str">
        <f t="shared" si="2"/>
        <v/>
      </c>
      <c r="AI40" s="340"/>
      <c r="AJ40" s="340" t="str">
        <f t="shared" si="3"/>
        <v/>
      </c>
      <c r="AK40" s="340"/>
      <c r="AL40" s="288" t="str">
        <f t="shared" si="21"/>
        <v/>
      </c>
      <c r="AN40" s="115" t="str">
        <f t="shared" si="4"/>
        <v/>
      </c>
      <c r="AP40" s="110"/>
      <c r="AS40" s="116"/>
      <c r="AT40" s="117" t="str">
        <f t="shared" si="29"/>
        <v/>
      </c>
      <c r="AU40" s="118"/>
      <c r="AV40" s="119" t="str">
        <f>IF(ISTEXT($C39),VLOOKUP($C39,'Print WorkSheet'!$X$4:$Z$114,3),"")</f>
        <v/>
      </c>
      <c r="AW40" s="120" t="str">
        <f>IF(AV40=0,"",VLOOKUP(VALUE(AV40),'Print Matrix'!$B$5:$C$100,2))</f>
        <v/>
      </c>
      <c r="AX40" s="119" t="str">
        <f>IF(ISTEXT($D39),VLOOKUP($D39,'Print WorkSheet'!$X$4:$Z$114,3),"")</f>
        <v/>
      </c>
      <c r="AY40" s="120" t="str">
        <f>IF(AX40=0,"",VLOOKUP(VALUE(AX40),'Print Matrix'!$B$5:$C$100,2))</f>
        <v/>
      </c>
      <c r="AZ40" s="119" t="str">
        <f>IF(ISTEXT($E39),VLOOKUP($E39,'Print WorkSheet'!$X$4:$Z$114,3),"")</f>
        <v/>
      </c>
      <c r="BA40" s="120" t="str">
        <f>IF(AZ40=0,"",VLOOKUP(VALUE(AZ40),'Print Matrix'!$B$5:$C$100,2))</f>
        <v/>
      </c>
      <c r="BB40" s="119" t="str">
        <f>IF(ISTEXT($F39),VLOOKUP($F39,'Print WorkSheet'!$X$4:$Z$114,3),"")</f>
        <v/>
      </c>
      <c r="BC40" s="121" t="str">
        <f>IF(BB40=0,"",VLOOKUP(BB40,'Print Matrix'!$B$5:$C$100,2))</f>
        <v/>
      </c>
      <c r="BD40" s="119" t="str">
        <f>IF(ISTEXT($G39),VLOOKUP($G39,'Print WorkSheet'!$X$4:$Z$114,3),"")</f>
        <v/>
      </c>
      <c r="BE40" s="121" t="str">
        <f>IF(BD40=0,"",VLOOKUP(BD40,'Print Matrix'!$B$5:$C$100,2))</f>
        <v/>
      </c>
      <c r="BF40" s="119" t="str">
        <f>IF(ISTEXT($H39),VLOOKUP($H39,'Print WorkSheet'!$X$4:$Z$114,3),"")</f>
        <v/>
      </c>
      <c r="BG40" s="121" t="str">
        <f>IF(BF40=0,"",VLOOKUP(BF40,'Print Matrix'!$B$5:$C$100,2))</f>
        <v/>
      </c>
      <c r="BH40" s="119" t="str">
        <f>IF(ISTEXT($I39),VLOOKUP($I39,'Print WorkSheet'!$X$4:$Z$114,3),"")</f>
        <v/>
      </c>
      <c r="BI40" s="121" t="str">
        <f>IF(BH40=0,"",VLOOKUP(BH40,'Print Matrix'!$B$5:$C$100,2))</f>
        <v/>
      </c>
      <c r="BJ40" s="117"/>
      <c r="BK40" s="122" t="str">
        <f t="shared" si="6"/>
        <v/>
      </c>
      <c r="BL40" s="123" t="str">
        <f t="shared" si="7"/>
        <v/>
      </c>
      <c r="BM40" s="110"/>
      <c r="BO40" s="74">
        <f t="shared" si="8"/>
        <v>0</v>
      </c>
      <c r="BP40" s="74">
        <f t="shared" si="9"/>
        <v>0</v>
      </c>
      <c r="BQ40" s="74">
        <f t="shared" si="10"/>
        <v>0</v>
      </c>
      <c r="BR40" s="74">
        <f t="shared" si="11"/>
        <v>0</v>
      </c>
      <c r="BS40" s="74">
        <f t="shared" si="12"/>
        <v>0</v>
      </c>
      <c r="BT40" s="74">
        <f t="shared" si="13"/>
        <v>0</v>
      </c>
      <c r="BU40" s="74">
        <f t="shared" si="14"/>
        <v>0</v>
      </c>
      <c r="BV40" s="110"/>
      <c r="BW40" s="74">
        <v>29</v>
      </c>
      <c r="BX40" s="110">
        <f>IF(OR(BO40=0,BP40=0),0,VLOOKUP(BO40,'Print Matrix'!$B$5:$CW$100,BP40+2))</f>
        <v>0</v>
      </c>
      <c r="BY40" s="110">
        <f>IF(OR(BP40=0,BQ40=0),0,VLOOKUP(BP40,'Print Matrix'!$B$3:$CU$102,BQ40+2))</f>
        <v>0</v>
      </c>
      <c r="BZ40" s="110">
        <f>IF(OR(BQ40=0,BR40=0),0,VLOOKUP(BQ40,'Print Matrix'!$B$3:$CU$102,BR40+2))</f>
        <v>0</v>
      </c>
      <c r="CA40" s="110">
        <f>IF(OR(BR40=0,BS40=0),0,VLOOKUP(BR40,'Print Matrix'!$B$3:$CU$102,BS40+2))</f>
        <v>0</v>
      </c>
      <c r="CB40" s="110">
        <f>IF(OR(BS40=0,BT40=0),0,VLOOKUP(BS40,'Print Matrix'!$B$3:$CU$102,BT40+2))</f>
        <v>0</v>
      </c>
      <c r="CC40" s="110">
        <f>IF(OR(BT40=0,BU40=0),0,VLOOKUP(BT40,'Print Matrix'!$B$3:$CU$102,BU40+2))</f>
        <v>0</v>
      </c>
      <c r="CD40" s="124" t="s">
        <v>13</v>
      </c>
      <c r="CE40" s="110">
        <f t="shared" si="15"/>
        <v>0</v>
      </c>
    </row>
    <row r="41" spans="1:136" ht="15" customHeight="1" x14ac:dyDescent="0.2">
      <c r="A41" s="67"/>
      <c r="B41" s="198"/>
      <c r="C41" s="199"/>
      <c r="D41" s="199"/>
      <c r="E41" s="199"/>
      <c r="F41" s="199"/>
      <c r="G41" s="199"/>
      <c r="H41" s="199"/>
      <c r="I41" s="199"/>
      <c r="J41" s="200"/>
      <c r="K41" s="212" t="str">
        <f t="shared" si="0"/>
        <v/>
      </c>
      <c r="L41" s="67"/>
      <c r="M41" s="209" t="str">
        <f>'Print WorkSheet'!AB35</f>
        <v>GR</v>
      </c>
      <c r="N41" s="210" t="str">
        <f>'Print WorkSheet'!AC35</f>
        <v>Grover Beach Elem</v>
      </c>
      <c r="O41" s="295" t="str">
        <f>'Print WorkSheet'!AB68</f>
        <v>PMS</v>
      </c>
      <c r="P41" s="210" t="str">
        <f>'Print WorkSheet'!AC68</f>
        <v>Paulding MS</v>
      </c>
      <c r="Q41" s="209"/>
      <c r="R41" s="211"/>
      <c r="S41" s="101"/>
      <c r="V41" s="113" t="str">
        <f t="shared" si="28"/>
        <v/>
      </c>
      <c r="W41" s="125"/>
      <c r="X41" s="340" t="str">
        <f t="shared" si="23"/>
        <v/>
      </c>
      <c r="Y41" s="340"/>
      <c r="Z41" s="340" t="str">
        <f t="shared" si="24"/>
        <v/>
      </c>
      <c r="AA41" s="340"/>
      <c r="AB41" s="340" t="str">
        <f t="shared" si="25"/>
        <v/>
      </c>
      <c r="AC41" s="340"/>
      <c r="AD41" s="340" t="str">
        <f t="shared" si="26"/>
        <v/>
      </c>
      <c r="AE41" s="340"/>
      <c r="AF41" s="340" t="str">
        <f t="shared" si="27"/>
        <v/>
      </c>
      <c r="AG41" s="340"/>
      <c r="AH41" s="340" t="str">
        <f t="shared" si="2"/>
        <v/>
      </c>
      <c r="AI41" s="340"/>
      <c r="AJ41" s="340" t="str">
        <f t="shared" si="3"/>
        <v/>
      </c>
      <c r="AK41" s="340"/>
      <c r="AL41" s="288" t="str">
        <f t="shared" si="21"/>
        <v/>
      </c>
      <c r="AN41" s="115" t="str">
        <f t="shared" si="4"/>
        <v/>
      </c>
      <c r="AP41" s="110"/>
      <c r="AS41" s="116"/>
      <c r="AT41" s="117" t="str">
        <f t="shared" si="29"/>
        <v/>
      </c>
      <c r="AU41" s="118"/>
      <c r="AV41" s="119" t="str">
        <f>IF(ISTEXT($C40),VLOOKUP($C40,'Print WorkSheet'!$X$4:$Z$114,3),"")</f>
        <v/>
      </c>
      <c r="AW41" s="120" t="str">
        <f>IF(AV41=0,"",VLOOKUP(VALUE(AV41),'Print Matrix'!$B$5:$C$100,2))</f>
        <v/>
      </c>
      <c r="AX41" s="119" t="str">
        <f>IF(ISTEXT($D40),VLOOKUP($D40,'Print WorkSheet'!$X$4:$Z$114,3),"")</f>
        <v/>
      </c>
      <c r="AY41" s="120" t="str">
        <f>IF(AX41=0,"",VLOOKUP(VALUE(AX41),'Print Matrix'!$B$5:$C$100,2))</f>
        <v/>
      </c>
      <c r="AZ41" s="119" t="str">
        <f>IF(ISTEXT($E40),VLOOKUP($E40,'Print WorkSheet'!$X$4:$Z$114,3),"")</f>
        <v/>
      </c>
      <c r="BA41" s="120" t="str">
        <f>IF(AZ41=0,"",VLOOKUP(VALUE(AZ41),'Print Matrix'!$B$5:$C$100,2))</f>
        <v/>
      </c>
      <c r="BB41" s="119" t="str">
        <f>IF(ISTEXT($F40),VLOOKUP($F40,'Print WorkSheet'!$X$4:$Z$114,3),"")</f>
        <v/>
      </c>
      <c r="BC41" s="121" t="str">
        <f>IF(BB41=0,"",VLOOKUP(BB41,'Print Matrix'!$B$5:$C$100,2))</f>
        <v/>
      </c>
      <c r="BD41" s="119" t="str">
        <f>IF(ISTEXT($G40),VLOOKUP($G40,'Print WorkSheet'!$X$4:$Z$114,3),"")</f>
        <v/>
      </c>
      <c r="BE41" s="121" t="str">
        <f>IF(BD41=0,"",VLOOKUP(BD41,'Print Matrix'!$B$5:$C$100,2))</f>
        <v/>
      </c>
      <c r="BF41" s="119" t="str">
        <f>IF(ISTEXT($H40),VLOOKUP($H40,'Print WorkSheet'!$X$4:$Z$114,3),"")</f>
        <v/>
      </c>
      <c r="BG41" s="121" t="str">
        <f>IF(BF41=0,"",VLOOKUP(BF41,'Print Matrix'!$B$5:$C$100,2))</f>
        <v/>
      </c>
      <c r="BH41" s="119" t="str">
        <f>IF(ISTEXT($I40),VLOOKUP($I40,'Print WorkSheet'!$X$4:$Z$114,3),"")</f>
        <v/>
      </c>
      <c r="BI41" s="121" t="str">
        <f>IF(BH41=0,"",VLOOKUP(BH41,'Print Matrix'!$B$5:$C$100,2))</f>
        <v/>
      </c>
      <c r="BJ41" s="117"/>
      <c r="BK41" s="122" t="str">
        <f t="shared" si="6"/>
        <v/>
      </c>
      <c r="BL41" s="123" t="str">
        <f t="shared" si="7"/>
        <v/>
      </c>
      <c r="BM41" s="110"/>
      <c r="BO41" s="74">
        <f t="shared" si="8"/>
        <v>0</v>
      </c>
      <c r="BP41" s="74">
        <f t="shared" si="9"/>
        <v>0</v>
      </c>
      <c r="BQ41" s="74">
        <f t="shared" si="10"/>
        <v>0</v>
      </c>
      <c r="BR41" s="74">
        <f t="shared" si="11"/>
        <v>0</v>
      </c>
      <c r="BS41" s="74">
        <f t="shared" si="12"/>
        <v>0</v>
      </c>
      <c r="BT41" s="74">
        <f t="shared" si="13"/>
        <v>0</v>
      </c>
      <c r="BU41" s="74">
        <f t="shared" si="14"/>
        <v>0</v>
      </c>
      <c r="BV41" s="110"/>
      <c r="BW41" s="74">
        <v>30</v>
      </c>
      <c r="BX41" s="110">
        <f>IF(OR(BO41=0,BP41=0),0,VLOOKUP(BO41,'Print Matrix'!$B$5:$CW$100,BP41+2))</f>
        <v>0</v>
      </c>
      <c r="BY41" s="110">
        <f>IF(OR(BP41=0,BQ41=0),0,VLOOKUP(BP41,'Print Matrix'!$B$3:$CU$102,BQ41+2))</f>
        <v>0</v>
      </c>
      <c r="BZ41" s="110">
        <f>IF(OR(BQ41=0,BR41=0),0,VLOOKUP(BQ41,'Print Matrix'!$B$3:$CU$102,BR41+2))</f>
        <v>0</v>
      </c>
      <c r="CA41" s="110">
        <f>IF(OR(BR41=0,BS41=0),0,VLOOKUP(BR41,'Print Matrix'!$B$3:$CU$102,BS41+2))</f>
        <v>0</v>
      </c>
      <c r="CB41" s="110">
        <f>IF(OR(BS41=0,BT41=0),0,VLOOKUP(BS41,'Print Matrix'!$B$3:$CU$102,BT41+2))</f>
        <v>0</v>
      </c>
      <c r="CC41" s="110">
        <f>IF(OR(BT41=0,BU41=0),0,VLOOKUP(BT41,'Print Matrix'!$B$3:$CU$102,BU41+2))</f>
        <v>0</v>
      </c>
      <c r="CD41" s="124" t="s">
        <v>13</v>
      </c>
      <c r="CE41" s="110">
        <f t="shared" si="15"/>
        <v>0</v>
      </c>
    </row>
    <row r="42" spans="1:136" ht="15" customHeight="1" x14ac:dyDescent="0.2">
      <c r="A42" s="67"/>
      <c r="B42" s="198"/>
      <c r="C42" s="199"/>
      <c r="D42" s="199"/>
      <c r="E42" s="199"/>
      <c r="F42" s="199"/>
      <c r="G42" s="199"/>
      <c r="H42" s="199"/>
      <c r="I42" s="199"/>
      <c r="J42" s="200"/>
      <c r="K42" s="212" t="str">
        <f t="shared" si="0"/>
        <v/>
      </c>
      <c r="L42" s="126"/>
      <c r="M42" s="209" t="str">
        <f>'Print WorkSheet'!AB36</f>
        <v>GH</v>
      </c>
      <c r="N42" s="210" t="str">
        <f>'Print WorkSheet'!AC36</f>
        <v>Grover Heights Elem</v>
      </c>
      <c r="O42" s="295" t="str">
        <f>'Print WorkSheet'!AB69</f>
        <v>PV</v>
      </c>
      <c r="P42" s="210" t="str">
        <f>'Print WorkSheet'!AC69</f>
        <v>Pleasant Valley</v>
      </c>
      <c r="Q42" s="209"/>
      <c r="R42" s="211"/>
      <c r="S42" s="101"/>
      <c r="V42" s="113" t="str">
        <f>IF(ISBLANK(B41),"",IF(ISTEXT(B41),TEXT(+B41,"dd"),DAY(B41)))</f>
        <v/>
      </c>
      <c r="W42" s="125"/>
      <c r="X42" s="340" t="str">
        <f>IF(ISBLANK(C41),"",UPPER(C41))</f>
        <v/>
      </c>
      <c r="Y42" s="340"/>
      <c r="Z42" s="340" t="str">
        <f>IF(ISBLANK(D41),"",UPPER(D41))</f>
        <v/>
      </c>
      <c r="AA42" s="340"/>
      <c r="AB42" s="340" t="str">
        <f>IF(ISBLANK(E41),"",UPPER(E41))</f>
        <v/>
      </c>
      <c r="AC42" s="340"/>
      <c r="AD42" s="340" t="str">
        <f>IF(ISBLANK(F41),"",UPPER(F41))</f>
        <v/>
      </c>
      <c r="AE42" s="340"/>
      <c r="AF42" s="340" t="str">
        <f>IF(ISBLANK(G41),"",UPPER(G41))</f>
        <v/>
      </c>
      <c r="AG42" s="340"/>
      <c r="AH42" s="340" t="str">
        <f>IF(ISBLANK(H41),"",UPPER(H41))</f>
        <v/>
      </c>
      <c r="AI42" s="340"/>
      <c r="AJ42" s="340" t="str">
        <f>IF(ISBLANK(I41),"",UPPER(I41))</f>
        <v/>
      </c>
      <c r="AK42" s="340"/>
      <c r="AL42" s="288" t="str">
        <f>IF(ISBLANK(J41),"",J41)</f>
        <v/>
      </c>
      <c r="AN42" s="115" t="str">
        <f t="shared" si="4"/>
        <v/>
      </c>
      <c r="AS42" s="116"/>
      <c r="AT42" s="117" t="str">
        <f>IF(ISBLANK($B42),"",DAY($B42))</f>
        <v/>
      </c>
      <c r="AU42" s="127"/>
      <c r="AV42" s="119" t="str">
        <f>IF(ISTEXT($C41),VLOOKUP($C41,'Print WorkSheet'!$X$4:$Z$114,3),"")</f>
        <v/>
      </c>
      <c r="AW42" s="120" t="str">
        <f>IF(AV42=0,"",VLOOKUP(VALUE(AV42),'Print Matrix'!$B$5:$C$100,2))</f>
        <v/>
      </c>
      <c r="AX42" s="119" t="str">
        <f>IF(ISTEXT($D41),VLOOKUP($D41,'Print WorkSheet'!$X$4:$Z$114,3),"")</f>
        <v/>
      </c>
      <c r="AY42" s="120" t="str">
        <f>IF(AX42=0,"",VLOOKUP(VALUE(AX42),'Print Matrix'!$B$5:$C$100,2))</f>
        <v/>
      </c>
      <c r="AZ42" s="119" t="str">
        <f>IF(ISTEXT($E41),VLOOKUP($E41,'Print WorkSheet'!$X$4:$Z$114,3),"")</f>
        <v/>
      </c>
      <c r="BA42" s="120" t="str">
        <f>IF(AZ42=0,"",VLOOKUP(VALUE(AZ42),'Print Matrix'!$B$5:$C$100,2))</f>
        <v/>
      </c>
      <c r="BB42" s="119" t="str">
        <f>IF(ISTEXT($F41),VLOOKUP($F41,'Print WorkSheet'!$X$4:$Z$114,3),"")</f>
        <v/>
      </c>
      <c r="BC42" s="121" t="str">
        <f>IF(BB42=0,"",VLOOKUP(BB42,'Print Matrix'!$B$5:$C$100,2))</f>
        <v/>
      </c>
      <c r="BD42" s="119" t="str">
        <f>IF(ISTEXT($G41),VLOOKUP($G41,'Print WorkSheet'!$X$4:$Z$114,3),"")</f>
        <v/>
      </c>
      <c r="BE42" s="121" t="str">
        <f>IF(BD42=0,"",VLOOKUP(BD42,'Print Matrix'!$B$5:$C$100,2))</f>
        <v/>
      </c>
      <c r="BF42" s="119" t="str">
        <f>IF(ISTEXT($H41),VLOOKUP($H41,'Print WorkSheet'!$X$4:$Z$114,3),"")</f>
        <v/>
      </c>
      <c r="BG42" s="121" t="str">
        <f>IF(BF42=0,"",VLOOKUP(BF42,'Print Matrix'!$B$5:$C$100,2))</f>
        <v/>
      </c>
      <c r="BH42" s="119" t="str">
        <f>IF(ISTEXT($I41),VLOOKUP($I41,'Print WorkSheet'!$X$4:$Z$114,3),"")</f>
        <v/>
      </c>
      <c r="BI42" s="121" t="str">
        <f>IF(BH42=0,"",VLOOKUP(BH42,'Print Matrix'!$B$5:$C$100,2))</f>
        <v/>
      </c>
      <c r="BJ42" s="117"/>
      <c r="BK42" s="122" t="str">
        <f>IF(ISBLANK(J42),"",J42)</f>
        <v/>
      </c>
      <c r="BL42" s="123" t="str">
        <f t="shared" si="7"/>
        <v/>
      </c>
      <c r="BM42" s="110"/>
      <c r="BO42" s="74">
        <f t="shared" si="8"/>
        <v>0</v>
      </c>
      <c r="BP42" s="74">
        <f t="shared" si="9"/>
        <v>0</v>
      </c>
      <c r="BQ42" s="74">
        <f t="shared" si="10"/>
        <v>0</v>
      </c>
      <c r="BR42" s="74">
        <f t="shared" si="11"/>
        <v>0</v>
      </c>
      <c r="BS42" s="74">
        <f t="shared" si="12"/>
        <v>0</v>
      </c>
      <c r="BT42" s="74">
        <f t="shared" si="13"/>
        <v>0</v>
      </c>
      <c r="BU42" s="74">
        <f t="shared" si="14"/>
        <v>0</v>
      </c>
      <c r="BV42" s="110"/>
      <c r="BW42" s="74">
        <v>31</v>
      </c>
      <c r="BX42" s="110">
        <f>IF(OR(BO42=0,BP42=0),0,VLOOKUP(BO42,'Print Matrix'!$B$5:$CW$100,BP42+2))</f>
        <v>0</v>
      </c>
      <c r="BY42" s="110">
        <f>IF(OR(BP42=0,BQ42=0),0,VLOOKUP(BP42,'Print Matrix'!$B$3:$CU$102,BQ42+2))</f>
        <v>0</v>
      </c>
      <c r="BZ42" s="110">
        <f>IF(OR(BQ42=0,BR42=0),0,VLOOKUP(BQ42,'Print Matrix'!$B$3:$CU$102,BR42+2))</f>
        <v>0</v>
      </c>
      <c r="CA42" s="110">
        <f>IF(OR(BR42=0,BS42=0),0,VLOOKUP(BR42,'Print Matrix'!$B$3:$CU$102,BS42+2))</f>
        <v>0</v>
      </c>
      <c r="CB42" s="110">
        <f>IF(OR(BS42=0,BT42=0),0,VLOOKUP(BS42,'Print Matrix'!$B$3:$CU$102,BT42+2))</f>
        <v>0</v>
      </c>
      <c r="CC42" s="110">
        <f>IF(OR(BT42=0,BU42=0),0,VLOOKUP(BT42,'Print Matrix'!$B$3:$CU$102,BU42+2))</f>
        <v>0</v>
      </c>
      <c r="CD42" s="124" t="s">
        <v>13</v>
      </c>
      <c r="CE42" s="110">
        <f t="shared" si="15"/>
        <v>0</v>
      </c>
    </row>
    <row r="43" spans="1:136" ht="15" customHeight="1" x14ac:dyDescent="0.2">
      <c r="A43" s="67"/>
      <c r="B43" s="80"/>
      <c r="C43" s="80"/>
      <c r="D43" s="67"/>
      <c r="E43" s="67"/>
      <c r="F43" s="67"/>
      <c r="G43" s="67"/>
      <c r="H43" s="67"/>
      <c r="I43" s="67"/>
      <c r="J43" s="205" t="str">
        <f>AM44</f>
        <v>Total Miles</v>
      </c>
      <c r="K43" s="204">
        <f>AN44</f>
        <v>0</v>
      </c>
      <c r="L43" s="67"/>
      <c r="M43" s="101"/>
      <c r="N43" s="101"/>
      <c r="O43" s="101"/>
      <c r="P43" s="101"/>
      <c r="Q43" s="101"/>
      <c r="R43" s="101"/>
      <c r="S43" s="101"/>
      <c r="V43" s="113" t="str">
        <f>IF(ISBLANK(B42),"",IF(ISTEXT(B42),TEXT(+B42,"dd"),DAY(B42)))</f>
        <v/>
      </c>
      <c r="W43" s="125"/>
      <c r="X43" s="340" t="str">
        <f>IF(ISBLANK(C42),"",UPPER(C42))</f>
        <v/>
      </c>
      <c r="Y43" s="340"/>
      <c r="Z43" s="340" t="str">
        <f>IF(ISBLANK(D42),"",UPPER(D42))</f>
        <v/>
      </c>
      <c r="AA43" s="340"/>
      <c r="AB43" s="340" t="str">
        <f>IF(ISBLANK(E42),"",UPPER(E42))</f>
        <v/>
      </c>
      <c r="AC43" s="340"/>
      <c r="AD43" s="340" t="str">
        <f>IF(ISBLANK(F42),"",UPPER(F42))</f>
        <v/>
      </c>
      <c r="AE43" s="340"/>
      <c r="AF43" s="340" t="str">
        <f>IF(ISBLANK(G42),"",UPPER(G42))</f>
        <v/>
      </c>
      <c r="AG43" s="340"/>
      <c r="AH43" s="340" t="str">
        <f>IF(ISBLANK(H42),"",UPPER(H42))</f>
        <v/>
      </c>
      <c r="AI43" s="340"/>
      <c r="AJ43" s="340" t="str">
        <f>IF(ISBLANK(I42),"",UPPER(I42))</f>
        <v/>
      </c>
      <c r="AK43" s="340"/>
      <c r="AL43" s="288" t="str">
        <f>IF(ISBLANK(J42),"",J42)</f>
        <v/>
      </c>
      <c r="AN43" s="128"/>
      <c r="AT43" s="75"/>
      <c r="AU43" s="75"/>
      <c r="AV43" s="76"/>
      <c r="AX43" s="77"/>
      <c r="AZ43" s="77"/>
      <c r="BB43" s="76"/>
      <c r="BD43" s="76"/>
      <c r="BF43" s="76"/>
      <c r="BH43" s="76"/>
      <c r="BJ43" s="76"/>
      <c r="BL43" s="129"/>
      <c r="BP43" s="74"/>
      <c r="BZ43" s="84"/>
    </row>
    <row r="44" spans="1:136" ht="15" customHeight="1" x14ac:dyDescent="0.2">
      <c r="A44" s="67"/>
      <c r="B44" s="67"/>
      <c r="C44" s="67"/>
      <c r="D44" s="67"/>
      <c r="E44" s="67"/>
      <c r="F44" s="67"/>
      <c r="G44" s="67"/>
      <c r="H44" s="67"/>
      <c r="I44" s="67"/>
      <c r="J44" s="206" t="str">
        <f>AM45</f>
        <v>x Per Mile</v>
      </c>
      <c r="K44" s="338">
        <v>0.76</v>
      </c>
      <c r="L44" s="67"/>
      <c r="M44" s="101"/>
      <c r="N44" s="101"/>
      <c r="O44" s="101"/>
      <c r="P44" s="101"/>
      <c r="Q44" s="101"/>
      <c r="R44" s="101"/>
      <c r="S44" s="101"/>
      <c r="T44" s="85"/>
      <c r="V44" s="113" t="str">
        <f>IF(ISBLANK(B43),"",IF(ISTEXT(B43),TEXT(+B43,"dd"),DAY(B43)))</f>
        <v/>
      </c>
      <c r="W44" s="130"/>
      <c r="X44" s="131"/>
      <c r="Y44" s="112"/>
      <c r="Z44" s="132"/>
      <c r="AA44" s="112"/>
      <c r="AB44" s="132"/>
      <c r="AC44" s="112"/>
      <c r="AD44" s="131"/>
      <c r="AE44" s="112"/>
      <c r="AF44" s="131"/>
      <c r="AG44" s="112"/>
      <c r="AH44" s="131"/>
      <c r="AI44" s="112"/>
      <c r="AJ44" s="131"/>
      <c r="AK44" s="112"/>
      <c r="AL44" s="131"/>
      <c r="AM44" s="133" t="s">
        <v>64</v>
      </c>
      <c r="AN44" s="115">
        <f>IF(ISBLANK(AN12),"",SUM(AN12:AN43))</f>
        <v>0</v>
      </c>
      <c r="AO44" s="85"/>
      <c r="AP44" s="110"/>
      <c r="AT44" s="75"/>
      <c r="AU44" s="75"/>
      <c r="AV44" s="76"/>
      <c r="AX44" s="77"/>
      <c r="AZ44" s="77"/>
      <c r="BB44" s="76"/>
      <c r="BD44" s="76"/>
      <c r="BF44" s="76"/>
      <c r="BH44" s="76"/>
      <c r="BJ44" s="76"/>
      <c r="BK44" s="82" t="s">
        <v>64</v>
      </c>
      <c r="BL44" s="110">
        <f>SUM($BL$12:$BL$42)</f>
        <v>0</v>
      </c>
      <c r="BP44" s="74"/>
      <c r="BZ44" s="84"/>
    </row>
    <row r="45" spans="1:136" ht="15" customHeight="1" thickBot="1" x14ac:dyDescent="0.25">
      <c r="A45" s="134"/>
      <c r="B45" s="67"/>
      <c r="C45" s="67"/>
      <c r="D45" s="67"/>
      <c r="E45" s="67"/>
      <c r="F45" s="67"/>
      <c r="G45" s="67"/>
      <c r="H45" s="67"/>
      <c r="I45" s="67"/>
      <c r="J45" s="207" t="str">
        <f>AM46</f>
        <v>TOTAL=</v>
      </c>
      <c r="K45" s="208">
        <f>AN46</f>
        <v>0</v>
      </c>
      <c r="L45" s="135"/>
      <c r="M45" s="101"/>
      <c r="N45" s="101"/>
      <c r="O45" s="101"/>
      <c r="P45" s="101"/>
      <c r="Q45" s="101"/>
      <c r="R45" s="101"/>
      <c r="S45" s="101"/>
      <c r="V45" s="113" t="str">
        <f>IF(ISBLANK(B44),"",IF(ISTEXT(B44),TEXT(+B44,"dd"),DAY(B44)))</f>
        <v/>
      </c>
      <c r="W45" s="130"/>
      <c r="X45" s="131"/>
      <c r="Y45" s="112"/>
      <c r="Z45" s="132"/>
      <c r="AA45" s="112"/>
      <c r="AB45" s="132"/>
      <c r="AC45" s="112"/>
      <c r="AD45" s="131"/>
      <c r="AE45" s="112"/>
      <c r="AF45" s="131"/>
      <c r="AG45" s="112"/>
      <c r="AH45" s="131"/>
      <c r="AI45" s="112"/>
      <c r="AJ45" s="131"/>
      <c r="AK45" s="112"/>
      <c r="AL45" s="131"/>
      <c r="AM45" s="136" t="s">
        <v>65</v>
      </c>
      <c r="AN45" s="137">
        <f>$K$44</f>
        <v>0.76</v>
      </c>
      <c r="AP45" s="138"/>
      <c r="AT45" s="75"/>
      <c r="AU45" s="75"/>
      <c r="AV45" s="76"/>
      <c r="AX45" s="77"/>
      <c r="AZ45" s="77"/>
      <c r="BB45" s="76"/>
      <c r="BD45" s="76"/>
      <c r="BF45" s="76"/>
      <c r="BH45" s="76"/>
      <c r="BJ45" s="76"/>
      <c r="BK45" s="139" t="s">
        <v>65</v>
      </c>
      <c r="BL45" s="339">
        <v>0.76</v>
      </c>
      <c r="BM45" s="110"/>
      <c r="BN45" s="110"/>
      <c r="BP45" s="74"/>
      <c r="BZ45" s="84"/>
    </row>
    <row r="46" spans="1:136" ht="15" customHeight="1" thickTop="1" x14ac:dyDescent="0.2">
      <c r="A46" s="67"/>
      <c r="B46" s="135"/>
      <c r="C46" s="135"/>
      <c r="D46" s="135"/>
      <c r="E46" s="135"/>
      <c r="F46" s="135"/>
      <c r="G46" s="135"/>
      <c r="H46" s="135"/>
      <c r="I46" s="135"/>
      <c r="J46" s="135"/>
      <c r="K46" s="140"/>
      <c r="L46" s="135"/>
      <c r="M46" s="101"/>
      <c r="N46" s="101"/>
      <c r="O46" s="101"/>
      <c r="P46" s="101"/>
      <c r="Q46" s="101"/>
      <c r="R46" s="101"/>
      <c r="S46" s="101"/>
      <c r="V46" s="113" t="str">
        <f>IF(ISBLANK(B45),"",IF(ISTEXT(B45),TEXT(+B45,"dd"),DAY(B45)))</f>
        <v/>
      </c>
      <c r="W46" s="141"/>
      <c r="X46" s="142"/>
      <c r="Y46" s="143"/>
      <c r="Z46" s="144"/>
      <c r="AA46" s="143"/>
      <c r="AB46" s="144"/>
      <c r="AC46" s="143"/>
      <c r="AD46" s="142"/>
      <c r="AE46" s="143"/>
      <c r="AF46" s="142"/>
      <c r="AG46" s="143"/>
      <c r="AH46" s="131"/>
      <c r="AI46" s="112"/>
      <c r="AJ46" s="131"/>
      <c r="AK46" s="143"/>
      <c r="AL46" s="131"/>
      <c r="AM46" s="133" t="s">
        <v>66</v>
      </c>
      <c r="AN46" s="145">
        <f>IF(ISBLANK(AN12),"",AN45*AN44)</f>
        <v>0</v>
      </c>
      <c r="AT46" s="146"/>
      <c r="AU46" s="146"/>
      <c r="AV46" s="147"/>
      <c r="AW46" s="148"/>
      <c r="AX46" s="149"/>
      <c r="AY46" s="148"/>
      <c r="AZ46" s="149"/>
      <c r="BA46" s="148"/>
      <c r="BB46" s="147"/>
      <c r="BC46" s="148"/>
      <c r="BD46" s="147"/>
      <c r="BE46" s="148"/>
      <c r="BF46" s="76"/>
      <c r="BH46" s="76"/>
      <c r="BI46" s="148"/>
      <c r="BJ46" s="76"/>
      <c r="BK46" s="82" t="s">
        <v>66</v>
      </c>
      <c r="BL46" s="150">
        <f>BL44*BL45</f>
        <v>0</v>
      </c>
      <c r="BM46" s="138"/>
      <c r="BN46" s="138"/>
      <c r="BP46" s="74"/>
      <c r="BZ46" s="84"/>
    </row>
    <row r="47" spans="1:136" s="85" customFormat="1" ht="15" customHeight="1" x14ac:dyDescent="0.2">
      <c r="A47" s="80"/>
      <c r="B47" s="135"/>
      <c r="C47" s="135"/>
      <c r="D47" s="271"/>
      <c r="E47" s="271"/>
      <c r="F47" s="271"/>
      <c r="G47" s="271"/>
      <c r="H47" s="271"/>
      <c r="I47" s="271"/>
      <c r="J47" s="271"/>
      <c r="K47" s="271"/>
      <c r="L47" s="271"/>
      <c r="M47" s="101"/>
      <c r="N47" s="101"/>
      <c r="O47" s="101"/>
      <c r="P47" s="101"/>
      <c r="Q47" s="101"/>
      <c r="R47" s="101"/>
      <c r="S47" s="101"/>
      <c r="T47" s="151"/>
      <c r="U47" s="213" t="s">
        <v>67</v>
      </c>
      <c r="W47" s="152"/>
      <c r="X47" s="153"/>
      <c r="Y47" s="168"/>
      <c r="Z47" s="153"/>
      <c r="AA47" s="168"/>
      <c r="AB47" s="153"/>
      <c r="AC47" s="168"/>
      <c r="AD47" s="153"/>
      <c r="AE47" s="168"/>
      <c r="AF47" s="153"/>
      <c r="AG47" s="168"/>
      <c r="AH47" s="153"/>
      <c r="AI47" s="168"/>
      <c r="AJ47" s="153"/>
      <c r="AK47" s="168"/>
      <c r="AL47" s="153"/>
      <c r="AM47" s="112"/>
      <c r="AN47" s="112"/>
      <c r="AO47" s="151"/>
      <c r="AP47" s="154"/>
      <c r="AR47" s="74"/>
      <c r="AS47" s="74"/>
      <c r="AT47" s="155" t="s">
        <v>67</v>
      </c>
      <c r="AU47" s="155"/>
      <c r="AV47" s="156"/>
      <c r="AW47" s="151"/>
      <c r="AX47" s="156"/>
      <c r="AY47" s="151"/>
      <c r="AZ47" s="156"/>
      <c r="BA47" s="151"/>
      <c r="BB47" s="156"/>
      <c r="BC47" s="151"/>
      <c r="BD47" s="156"/>
      <c r="BE47" s="151"/>
      <c r="BF47" s="156"/>
      <c r="BG47" s="151"/>
      <c r="BH47" s="156"/>
      <c r="BI47" s="151"/>
      <c r="BJ47" s="156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84"/>
      <c r="CA47" s="74"/>
      <c r="CB47" s="74"/>
      <c r="CC47" s="157"/>
      <c r="CD47" s="157"/>
      <c r="CE47" s="157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</row>
    <row r="48" spans="1:136" ht="15" customHeight="1" x14ac:dyDescent="0.2">
      <c r="A48" s="67"/>
      <c r="B48" s="67"/>
      <c r="C48" s="67"/>
      <c r="D48" s="271"/>
      <c r="E48" s="271"/>
      <c r="F48" s="271"/>
      <c r="G48" s="271"/>
      <c r="H48" s="271"/>
      <c r="I48" s="271"/>
      <c r="J48" s="271"/>
      <c r="K48" s="271"/>
      <c r="L48" s="271"/>
      <c r="M48" s="101"/>
      <c r="N48" s="101"/>
      <c r="O48" s="101"/>
      <c r="P48" s="101"/>
      <c r="Q48" s="101"/>
      <c r="R48" s="101"/>
      <c r="S48" s="101"/>
      <c r="T48" s="151"/>
      <c r="U48" s="214" t="s">
        <v>68</v>
      </c>
      <c r="W48" s="158"/>
      <c r="X48" s="159"/>
      <c r="Y48" s="160"/>
      <c r="Z48" s="159"/>
      <c r="AA48" s="160"/>
      <c r="AB48" s="159"/>
      <c r="AC48" s="160"/>
      <c r="AD48" s="159"/>
      <c r="AE48" s="160"/>
      <c r="AF48" s="159"/>
      <c r="AG48" s="160"/>
      <c r="AH48" s="159"/>
      <c r="AI48" s="160"/>
      <c r="AJ48" s="159"/>
      <c r="AK48" s="160"/>
      <c r="AL48" s="159"/>
      <c r="AM48" s="161"/>
      <c r="AN48" s="161"/>
      <c r="AO48" s="151"/>
      <c r="AR48" s="85"/>
      <c r="AS48" s="85"/>
      <c r="AT48" s="162" t="s">
        <v>68</v>
      </c>
      <c r="AU48" s="162"/>
      <c r="AV48" s="163"/>
      <c r="AW48" s="164"/>
      <c r="AX48" s="163"/>
      <c r="AY48" s="164"/>
      <c r="AZ48" s="163"/>
      <c r="BA48" s="164"/>
      <c r="BB48" s="163"/>
      <c r="BC48" s="164"/>
      <c r="BD48" s="163"/>
      <c r="BE48" s="164"/>
      <c r="BF48" s="163"/>
      <c r="BG48" s="164"/>
      <c r="BH48" s="163"/>
      <c r="BI48" s="164"/>
      <c r="BJ48" s="163"/>
      <c r="BK48" s="85"/>
      <c r="BL48" s="85"/>
      <c r="BM48" s="154"/>
      <c r="BN48" s="154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165"/>
      <c r="CA48" s="85"/>
      <c r="CB48" s="85"/>
      <c r="CC48" s="166"/>
      <c r="CD48" s="166"/>
      <c r="CE48" s="166"/>
    </row>
    <row r="49" spans="1:136" ht="15" customHeight="1" x14ac:dyDescent="0.2">
      <c r="A49" s="67"/>
      <c r="B49" s="67"/>
      <c r="C49" s="67"/>
      <c r="D49" s="271"/>
      <c r="E49" s="271"/>
      <c r="F49" s="271"/>
      <c r="G49" s="271"/>
      <c r="H49" s="271"/>
      <c r="I49" s="271"/>
      <c r="J49" s="271"/>
      <c r="K49" s="271"/>
      <c r="L49" s="271"/>
      <c r="M49" s="101"/>
      <c r="N49" s="101"/>
      <c r="O49" s="101"/>
      <c r="P49" s="101"/>
      <c r="Q49" s="101"/>
      <c r="R49" s="101"/>
      <c r="S49" s="101"/>
      <c r="T49" s="151"/>
      <c r="W49" s="158"/>
      <c r="X49" s="159"/>
      <c r="Y49" s="160"/>
      <c r="Z49" s="159"/>
      <c r="AA49" s="160"/>
      <c r="AB49" s="159"/>
      <c r="AC49" s="160"/>
      <c r="AD49" s="159"/>
      <c r="AE49" s="160"/>
      <c r="AF49" s="159"/>
      <c r="AG49" s="160"/>
      <c r="AH49" s="159"/>
      <c r="AI49" s="160"/>
      <c r="AJ49" s="159"/>
      <c r="AK49" s="160"/>
      <c r="AL49" s="159"/>
      <c r="AM49" s="161"/>
      <c r="AN49" s="161"/>
      <c r="AO49" s="151"/>
      <c r="AS49" s="85"/>
      <c r="AT49" s="162"/>
      <c r="AU49" s="162"/>
      <c r="AV49" s="163"/>
      <c r="AW49" s="164"/>
      <c r="AX49" s="163"/>
      <c r="AY49" s="164"/>
      <c r="AZ49" s="163"/>
      <c r="BA49" s="164"/>
      <c r="BB49" s="163"/>
      <c r="BC49" s="164"/>
      <c r="BD49" s="163"/>
      <c r="BE49" s="164"/>
      <c r="BF49" s="163"/>
      <c r="BG49" s="164"/>
      <c r="BH49" s="163"/>
      <c r="BI49" s="164"/>
      <c r="BJ49" s="163"/>
      <c r="BK49" s="85"/>
      <c r="BL49" s="85"/>
      <c r="BP49" s="74"/>
      <c r="BZ49" s="84"/>
      <c r="CC49" s="157"/>
      <c r="CD49" s="157"/>
      <c r="CE49" s="157"/>
    </row>
    <row r="50" spans="1:136" s="151" customFormat="1" ht="15" customHeight="1" x14ac:dyDescent="0.2">
      <c r="A50" s="135"/>
      <c r="B50" s="67"/>
      <c r="C50" s="67"/>
      <c r="D50" s="271"/>
      <c r="E50" s="271"/>
      <c r="F50" s="271"/>
      <c r="G50" s="271"/>
      <c r="H50" s="271"/>
      <c r="I50" s="271"/>
      <c r="J50" s="271"/>
      <c r="K50" s="271"/>
      <c r="L50" s="271"/>
      <c r="M50" s="101"/>
      <c r="N50" s="101"/>
      <c r="O50" s="101"/>
      <c r="P50" s="101"/>
      <c r="Q50" s="101"/>
      <c r="R50" s="101"/>
      <c r="S50" s="101"/>
      <c r="T50" s="74"/>
      <c r="U50" s="375"/>
      <c r="V50" s="375"/>
      <c r="W50" s="375"/>
      <c r="X50" s="375"/>
      <c r="Y50" s="375"/>
      <c r="Z50" s="375"/>
      <c r="AA50" s="375"/>
      <c r="AB50" s="375"/>
      <c r="AC50" s="375"/>
      <c r="AD50" s="375"/>
      <c r="AE50" s="375"/>
      <c r="AF50" s="375"/>
      <c r="AG50"/>
      <c r="AH50" s="375" t="str">
        <f>IF(ISBLANK(N4),"",N4)</f>
        <v/>
      </c>
      <c r="AI50" s="375"/>
      <c r="AJ50" s="375"/>
      <c r="AK50" s="375"/>
      <c r="AL50" s="375"/>
      <c r="AM50" s="376"/>
      <c r="AN50" s="129" t="str">
        <f>IF(ISBLANK(Q4),"",Q4)</f>
        <v/>
      </c>
      <c r="AO50" s="74"/>
      <c r="AR50" s="74"/>
      <c r="AS50" s="74"/>
      <c r="AT50" s="169"/>
      <c r="AU50" s="169"/>
      <c r="AV50" s="170"/>
      <c r="AW50" s="167"/>
      <c r="AX50" s="170"/>
      <c r="AY50" s="167"/>
      <c r="AZ50" s="170"/>
      <c r="BA50" s="167"/>
      <c r="BB50" s="170"/>
      <c r="BC50" s="167"/>
      <c r="BD50" s="170"/>
      <c r="BE50" s="167"/>
      <c r="BF50" s="170"/>
      <c r="BH50" s="377"/>
      <c r="BI50" s="377"/>
      <c r="BJ50" s="377"/>
      <c r="BK50" s="377"/>
      <c r="BL50" s="129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84"/>
      <c r="CA50" s="74"/>
      <c r="CB50" s="74"/>
      <c r="CC50" s="157"/>
      <c r="CD50" s="157"/>
      <c r="CE50" s="157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35"/>
      <c r="CY50" s="135"/>
      <c r="CZ50" s="135"/>
      <c r="DA50" s="135"/>
      <c r="DB50" s="135"/>
      <c r="DC50" s="135"/>
      <c r="DD50" s="135"/>
      <c r="DE50" s="135"/>
      <c r="DF50" s="135"/>
      <c r="DG50" s="135"/>
      <c r="DH50" s="135"/>
      <c r="DI50" s="135"/>
      <c r="DJ50" s="135"/>
      <c r="DK50" s="135"/>
      <c r="DL50" s="135"/>
      <c r="DM50" s="135"/>
      <c r="DN50" s="135"/>
      <c r="DO50" s="135"/>
      <c r="DP50" s="135"/>
      <c r="DQ50" s="135"/>
      <c r="DR50" s="135"/>
      <c r="DS50" s="135"/>
      <c r="DT50" s="135"/>
      <c r="DU50" s="135"/>
      <c r="DV50" s="135"/>
      <c r="DW50" s="135"/>
      <c r="DX50" s="135"/>
      <c r="DY50" s="135"/>
      <c r="DZ50" s="135"/>
      <c r="EA50" s="135"/>
      <c r="EB50" s="135"/>
      <c r="EC50" s="135"/>
      <c r="ED50" s="135"/>
      <c r="EE50" s="135"/>
      <c r="EF50" s="135"/>
    </row>
    <row r="51" spans="1:136" s="151" customFormat="1" ht="15" customHeight="1" x14ac:dyDescent="0.2">
      <c r="A51" s="135"/>
      <c r="B51" s="67"/>
      <c r="C51" s="67"/>
      <c r="D51" s="271"/>
      <c r="E51" s="271"/>
      <c r="F51" s="271"/>
      <c r="G51" s="271"/>
      <c r="H51" s="271"/>
      <c r="I51" s="271"/>
      <c r="J51" s="271"/>
      <c r="K51" s="271"/>
      <c r="L51" s="271"/>
      <c r="M51" s="101"/>
      <c r="N51" s="101"/>
      <c r="O51" s="101"/>
      <c r="P51" s="101"/>
      <c r="Q51" s="101"/>
      <c r="R51" s="101"/>
      <c r="S51" s="101"/>
      <c r="T51" s="74"/>
      <c r="U51" s="172" t="s">
        <v>69</v>
      </c>
      <c r="W51" s="172"/>
      <c r="X51" s="153"/>
      <c r="Y51" s="168"/>
      <c r="Z51" s="153"/>
      <c r="AA51" s="168"/>
      <c r="AB51" s="153"/>
      <c r="AC51" s="168"/>
      <c r="AD51" s="153"/>
      <c r="AE51" s="168"/>
      <c r="AF51" s="153"/>
      <c r="AG51" s="168"/>
      <c r="AH51" s="153"/>
      <c r="AI51" s="168"/>
      <c r="AJ51" s="175" t="s">
        <v>275</v>
      </c>
      <c r="AK51" s="74"/>
      <c r="AL51" s="76"/>
      <c r="AN51" s="151" t="s">
        <v>286</v>
      </c>
      <c r="AO51" s="74"/>
      <c r="AS51" s="74"/>
      <c r="AT51" s="173" t="s">
        <v>69</v>
      </c>
      <c r="AU51" s="173"/>
      <c r="AV51" s="156"/>
      <c r="AX51" s="156"/>
      <c r="AZ51" s="156"/>
      <c r="BB51" s="156"/>
      <c r="BD51" s="156"/>
      <c r="BF51" s="156"/>
      <c r="BH51" s="175" t="s">
        <v>275</v>
      </c>
      <c r="BI51" s="74"/>
      <c r="BJ51" s="76"/>
      <c r="BL51" s="151" t="s">
        <v>286</v>
      </c>
      <c r="BZ51" s="174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135"/>
      <c r="DO51" s="135"/>
      <c r="DP51" s="135"/>
      <c r="DQ51" s="135"/>
      <c r="DR51" s="135"/>
      <c r="DS51" s="135"/>
      <c r="DT51" s="135"/>
      <c r="DU51" s="135"/>
      <c r="DV51" s="135"/>
      <c r="DW51" s="135"/>
      <c r="DX51" s="135"/>
      <c r="DY51" s="135"/>
      <c r="DZ51" s="135"/>
      <c r="EA51" s="135"/>
      <c r="EB51" s="135"/>
      <c r="EC51" s="135"/>
      <c r="ED51" s="135"/>
      <c r="EE51" s="135"/>
      <c r="EF51" s="135"/>
    </row>
    <row r="52" spans="1:136" s="151" customFormat="1" ht="15" customHeight="1" x14ac:dyDescent="0.2">
      <c r="A52" s="135"/>
      <c r="B52" s="67"/>
      <c r="C52" s="67"/>
      <c r="D52" s="67"/>
      <c r="E52" s="271"/>
      <c r="F52" s="271"/>
      <c r="G52" s="271"/>
      <c r="H52" s="271"/>
      <c r="I52" s="271"/>
      <c r="J52" s="271"/>
      <c r="K52" s="171"/>
      <c r="L52" s="67"/>
      <c r="M52" s="101"/>
      <c r="N52" s="101"/>
      <c r="O52" s="101"/>
      <c r="P52" s="216"/>
      <c r="Q52" s="216"/>
      <c r="R52" s="217"/>
      <c r="S52" s="101"/>
      <c r="T52" s="74"/>
      <c r="U52" s="341"/>
      <c r="V52" s="342"/>
      <c r="W52" s="342"/>
      <c r="X52" s="342"/>
      <c r="Y52" s="342"/>
      <c r="Z52" s="342"/>
      <c r="AA52" s="168"/>
      <c r="AB52" s="153"/>
      <c r="AC52" s="168"/>
      <c r="AD52" s="153"/>
      <c r="AE52" s="168"/>
      <c r="AF52" s="153"/>
      <c r="AG52" s="168"/>
      <c r="AH52" s="375" t="str">
        <f>IF(ISBLANK(N5),"",N5)</f>
        <v/>
      </c>
      <c r="AI52" s="375"/>
      <c r="AJ52" s="375"/>
      <c r="AK52" s="375"/>
      <c r="AL52" s="375"/>
      <c r="AM52" s="376"/>
      <c r="AN52" s="308" t="str">
        <f>IF(ISBLANK(Q5),"",Q5)</f>
        <v/>
      </c>
      <c r="AO52" s="74"/>
      <c r="AT52" s="151" t="s">
        <v>70</v>
      </c>
      <c r="AV52" s="156"/>
      <c r="AX52" s="156"/>
      <c r="AZ52" s="156"/>
      <c r="BB52" s="156"/>
      <c r="BD52" s="156"/>
      <c r="BF52" s="156"/>
      <c r="BH52" s="377"/>
      <c r="BI52" s="377"/>
      <c r="BJ52" s="377"/>
      <c r="BK52" s="377"/>
      <c r="BL52" s="129"/>
      <c r="BZ52" s="174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135"/>
      <c r="DX52" s="135"/>
      <c r="DY52" s="135"/>
      <c r="DZ52" s="135"/>
      <c r="EA52" s="135"/>
      <c r="EB52" s="135"/>
      <c r="EC52" s="135"/>
      <c r="ED52" s="135"/>
      <c r="EE52" s="135"/>
      <c r="EF52" s="135"/>
    </row>
    <row r="53" spans="1:136" ht="15" customHeight="1" x14ac:dyDescent="0.2">
      <c r="A53" s="67"/>
      <c r="B53" s="67"/>
      <c r="C53" s="67"/>
      <c r="D53" s="67"/>
      <c r="E53" s="271"/>
      <c r="F53" s="271"/>
      <c r="G53" s="271"/>
      <c r="H53" s="271"/>
      <c r="I53" s="271"/>
      <c r="J53" s="271"/>
      <c r="K53" s="171"/>
      <c r="L53" s="67"/>
      <c r="M53" s="101"/>
      <c r="N53" s="101"/>
      <c r="O53" s="101"/>
      <c r="P53" s="216"/>
      <c r="Q53" s="216"/>
      <c r="R53" s="217"/>
      <c r="S53" s="101"/>
      <c r="U53" s="341" t="s">
        <v>274</v>
      </c>
      <c r="V53" s="342"/>
      <c r="W53" s="342"/>
      <c r="X53" s="342"/>
      <c r="Y53" s="342"/>
      <c r="Z53" s="342"/>
      <c r="AA53" s="342"/>
      <c r="AB53" s="153"/>
      <c r="AC53" s="168"/>
      <c r="AD53" s="153"/>
      <c r="AE53" s="168"/>
      <c r="AF53" s="153"/>
      <c r="AG53" s="168"/>
      <c r="AH53" s="153"/>
      <c r="AI53" s="168"/>
      <c r="AJ53" s="175" t="s">
        <v>275</v>
      </c>
      <c r="AM53" s="151"/>
      <c r="AN53" s="151" t="s">
        <v>286</v>
      </c>
      <c r="AR53" s="151"/>
      <c r="AS53" s="151"/>
      <c r="AT53" s="151"/>
      <c r="AU53" s="151"/>
      <c r="AV53" s="156"/>
      <c r="AW53" s="151"/>
      <c r="AX53" s="156"/>
      <c r="AY53" s="151"/>
      <c r="AZ53" s="156"/>
      <c r="BA53" s="151"/>
      <c r="BB53" s="156"/>
      <c r="BC53" s="151"/>
      <c r="BD53" s="156"/>
      <c r="BE53" s="151"/>
      <c r="BF53" s="156"/>
      <c r="BG53" s="151"/>
      <c r="BH53" s="175" t="s">
        <v>275</v>
      </c>
      <c r="BJ53" s="76"/>
      <c r="BK53" s="151"/>
      <c r="BL53" s="151" t="s">
        <v>286</v>
      </c>
      <c r="BM53" s="151"/>
      <c r="BN53" s="151"/>
      <c r="BO53" s="151"/>
      <c r="BP53" s="151"/>
      <c r="BQ53" s="151"/>
      <c r="BR53" s="151"/>
      <c r="BS53" s="151"/>
      <c r="BT53" s="151"/>
      <c r="BU53" s="151"/>
      <c r="BV53" s="151"/>
      <c r="BW53" s="151"/>
      <c r="BX53" s="151"/>
      <c r="BZ53" s="84"/>
      <c r="CC53" s="151"/>
      <c r="CD53" s="151"/>
      <c r="CE53" s="151"/>
    </row>
    <row r="54" spans="1:136" ht="15" customHeight="1" x14ac:dyDescent="0.2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8"/>
      <c r="L54" s="67"/>
      <c r="M54" s="67"/>
      <c r="N54" s="67"/>
      <c r="O54" s="67"/>
      <c r="P54" s="216"/>
      <c r="Q54" s="216"/>
      <c r="R54" s="217"/>
      <c r="S54" s="101"/>
      <c r="U54" s="375"/>
      <c r="V54" s="375"/>
      <c r="W54" s="375"/>
      <c r="X54" s="375"/>
      <c r="Y54" s="375"/>
      <c r="Z54" s="375"/>
      <c r="AA54" s="375"/>
      <c r="AB54" s="375"/>
      <c r="AC54" s="375"/>
      <c r="AD54" s="375"/>
      <c r="AE54" s="375"/>
      <c r="AF54" s="375"/>
      <c r="AG54"/>
      <c r="AH54" s="375" t="str">
        <f>IF(ISBLANK(N6),"",N6)</f>
        <v/>
      </c>
      <c r="AI54" s="375"/>
      <c r="AJ54" s="375"/>
      <c r="AK54" s="375"/>
      <c r="AL54" s="375"/>
      <c r="AM54" s="376"/>
      <c r="AN54" s="308" t="str">
        <f>IF(ISBLANK(Q6),"",Q6)</f>
        <v/>
      </c>
      <c r="AO54" s="306"/>
      <c r="AP54" s="343"/>
      <c r="AQ54" s="342"/>
      <c r="AS54" s="151"/>
      <c r="AT54" s="169"/>
      <c r="AU54" s="169"/>
      <c r="AV54" s="170"/>
      <c r="AW54" s="167"/>
      <c r="AX54" s="170"/>
      <c r="AY54" s="167"/>
      <c r="AZ54" s="170"/>
      <c r="BA54" s="167"/>
      <c r="BB54" s="170"/>
      <c r="BC54" s="167"/>
      <c r="BD54" s="170"/>
      <c r="BE54" s="167"/>
      <c r="BF54" s="170"/>
      <c r="BG54" s="151"/>
      <c r="BH54" s="377"/>
      <c r="BI54" s="377"/>
      <c r="BJ54" s="377"/>
      <c r="BK54" s="377"/>
      <c r="BL54" s="129"/>
      <c r="BP54" s="74"/>
      <c r="BZ54" s="84"/>
    </row>
    <row r="55" spans="1:136" ht="15" customHeight="1" x14ac:dyDescent="0.2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8"/>
      <c r="L55" s="67"/>
      <c r="M55" s="67"/>
      <c r="N55" s="67"/>
      <c r="O55" s="67"/>
      <c r="P55" s="216"/>
      <c r="Q55" s="216"/>
      <c r="R55" s="217"/>
      <c r="S55" s="101"/>
      <c r="U55" s="346"/>
      <c r="V55" s="347"/>
      <c r="W55" s="347"/>
      <c r="X55" s="347"/>
      <c r="Y55" s="347"/>
      <c r="Z55" s="347"/>
      <c r="AA55" s="347"/>
      <c r="AB55" s="132"/>
      <c r="AC55" s="112"/>
      <c r="AD55" s="131"/>
      <c r="AE55" s="112"/>
      <c r="AF55" s="131"/>
      <c r="AG55" s="112"/>
      <c r="AH55" s="131"/>
      <c r="AI55" s="112"/>
      <c r="AJ55" s="175" t="s">
        <v>275</v>
      </c>
      <c r="AM55" s="151"/>
      <c r="AN55" s="151" t="s">
        <v>286</v>
      </c>
      <c r="AO55" s="307"/>
      <c r="AP55" s="344"/>
      <c r="AQ55" s="345"/>
      <c r="AS55" s="151"/>
      <c r="AT55" s="75"/>
      <c r="AU55" s="75"/>
      <c r="AV55" s="76"/>
      <c r="AX55" s="77"/>
      <c r="AZ55" s="77"/>
      <c r="BB55" s="76"/>
      <c r="BD55" s="76"/>
      <c r="BF55" s="76"/>
      <c r="BH55" s="175" t="s">
        <v>275</v>
      </c>
      <c r="BJ55" s="76"/>
      <c r="BK55" s="151"/>
      <c r="BL55" s="151" t="s">
        <v>286</v>
      </c>
      <c r="BP55" s="74"/>
      <c r="BW55" s="112"/>
      <c r="BX55" s="112"/>
      <c r="BZ55" s="84"/>
    </row>
    <row r="56" spans="1:136" ht="15" customHeight="1" x14ac:dyDescent="0.2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8"/>
      <c r="L56" s="67"/>
      <c r="M56" s="67"/>
      <c r="N56" s="67"/>
      <c r="O56" s="67"/>
      <c r="P56" s="216"/>
      <c r="Q56" s="216"/>
      <c r="R56" s="217"/>
      <c r="S56" s="101"/>
      <c r="U56" s="112" t="str">
        <f>B1</f>
        <v>Mileage Program for the San Luis Obispo County Office of Education - Mileage verified with Google Maps - Revised 11/2025</v>
      </c>
      <c r="V56" s="130"/>
      <c r="W56" s="130"/>
      <c r="X56" s="131"/>
      <c r="Y56" s="112"/>
      <c r="Z56" s="132"/>
      <c r="AA56" s="112"/>
      <c r="AB56" s="132"/>
      <c r="AC56" s="112"/>
      <c r="AD56" s="131"/>
      <c r="AE56" s="112"/>
      <c r="AF56" s="131"/>
      <c r="AG56" s="112"/>
      <c r="AH56" s="131"/>
      <c r="AI56" s="112"/>
      <c r="AJ56" s="131"/>
      <c r="AK56" s="112"/>
      <c r="AL56" s="131"/>
      <c r="AM56" s="112"/>
      <c r="AN56" s="112"/>
      <c r="BI56" s="82"/>
      <c r="BP56" s="74"/>
      <c r="BW56" s="112"/>
      <c r="BX56" s="112"/>
      <c r="BZ56" s="84"/>
      <c r="CA56" s="82"/>
    </row>
    <row r="57" spans="1:136" ht="15" customHeight="1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8"/>
      <c r="L57" s="67"/>
      <c r="M57" s="67"/>
      <c r="N57" s="67"/>
      <c r="O57" s="67"/>
      <c r="P57" s="70"/>
      <c r="Q57" s="67"/>
      <c r="R57" s="67"/>
      <c r="S57" s="101"/>
      <c r="U57" s="112"/>
      <c r="W57" s="130"/>
      <c r="X57" s="131"/>
      <c r="Y57" s="112"/>
      <c r="Z57" s="132"/>
      <c r="AA57" s="112"/>
      <c r="AB57" s="132"/>
      <c r="AC57" s="112"/>
      <c r="AD57" s="131"/>
      <c r="AE57" s="112"/>
      <c r="AF57" s="131"/>
      <c r="AG57" s="112"/>
      <c r="AH57" s="131"/>
      <c r="AI57" s="112"/>
      <c r="AJ57" s="131"/>
      <c r="AK57" s="112"/>
      <c r="AL57" s="131"/>
      <c r="AM57" s="112"/>
      <c r="AN57" s="112"/>
      <c r="AQ57" s="176"/>
      <c r="BP57" s="74"/>
      <c r="BW57" s="112"/>
      <c r="BX57" s="112"/>
      <c r="BZ57" s="84"/>
    </row>
    <row r="58" spans="1:136" s="85" customFormat="1" ht="15" customHeight="1" x14ac:dyDescent="0.2">
      <c r="A58" s="80"/>
      <c r="B58" s="67"/>
      <c r="C58" s="67"/>
      <c r="D58" s="67"/>
      <c r="E58" s="67"/>
      <c r="F58" s="67"/>
      <c r="G58" s="67"/>
      <c r="H58" s="67"/>
      <c r="I58" s="67"/>
      <c r="J58" s="67"/>
      <c r="K58" s="68"/>
      <c r="L58" s="67"/>
      <c r="M58" s="67"/>
      <c r="N58" s="67"/>
      <c r="O58" s="67"/>
      <c r="P58" s="70"/>
      <c r="Q58" s="67"/>
      <c r="R58" s="67"/>
      <c r="S58" s="101"/>
      <c r="T58" s="74"/>
      <c r="U58" s="112"/>
      <c r="V58" s="130"/>
      <c r="W58" s="130"/>
      <c r="X58" s="131"/>
      <c r="Y58" s="112"/>
      <c r="Z58" s="132"/>
      <c r="AA58" s="112"/>
      <c r="AB58" s="132"/>
      <c r="AC58" s="112"/>
      <c r="AD58" s="131"/>
      <c r="AE58" s="112"/>
      <c r="AF58" s="131"/>
      <c r="AG58" s="112"/>
      <c r="AH58" s="131"/>
      <c r="AI58" s="112"/>
      <c r="AJ58" s="131"/>
      <c r="AK58" s="112"/>
      <c r="AL58" s="131"/>
      <c r="AM58" s="112"/>
      <c r="AN58" s="112"/>
      <c r="AO58" s="74"/>
      <c r="AQ58" s="177"/>
      <c r="AR58" s="176"/>
      <c r="AS58" s="176"/>
      <c r="AT58" s="176"/>
      <c r="AU58" s="176"/>
      <c r="AV58" s="176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82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112"/>
      <c r="BX58" s="112"/>
      <c r="BY58" s="74"/>
      <c r="BZ58" s="84"/>
      <c r="CA58" s="74"/>
      <c r="CB58" s="74"/>
      <c r="CC58" s="176"/>
      <c r="CD58" s="176"/>
      <c r="CE58" s="176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</row>
    <row r="59" spans="1:136" s="67" customFormat="1" ht="15" customHeight="1" x14ac:dyDescent="0.2">
      <c r="K59" s="68"/>
      <c r="P59" s="70"/>
      <c r="S59" s="101"/>
      <c r="V59" s="71"/>
      <c r="W59" s="71"/>
      <c r="X59" s="72"/>
      <c r="Z59" s="73"/>
      <c r="AB59" s="73"/>
      <c r="AD59" s="72"/>
      <c r="AF59" s="72"/>
      <c r="AH59" s="72"/>
      <c r="AJ59" s="72"/>
      <c r="AL59" s="72"/>
      <c r="AQ59" s="178"/>
      <c r="AR59" s="179"/>
      <c r="AS59" s="179"/>
      <c r="AT59" s="179"/>
      <c r="AU59" s="179"/>
      <c r="AV59" s="179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1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291"/>
      <c r="BX59" s="291"/>
      <c r="BY59" s="80"/>
      <c r="BZ59" s="181"/>
      <c r="CA59" s="80"/>
      <c r="CB59" s="80"/>
      <c r="CC59" s="179"/>
      <c r="CD59" s="179"/>
      <c r="CE59" s="179"/>
    </row>
    <row r="60" spans="1:136" s="67" customFormat="1" x14ac:dyDescent="0.2">
      <c r="K60" s="68"/>
      <c r="P60" s="70"/>
      <c r="S60" s="101"/>
      <c r="V60" s="71"/>
      <c r="W60" s="71"/>
      <c r="X60" s="72"/>
      <c r="Z60" s="73"/>
      <c r="AB60" s="73"/>
      <c r="AD60" s="72"/>
      <c r="AF60" s="72"/>
      <c r="AH60" s="72"/>
      <c r="AJ60" s="72"/>
      <c r="AL60" s="72"/>
      <c r="AQ60" s="178"/>
      <c r="AR60" s="178"/>
      <c r="AS60" s="178"/>
      <c r="AT60" s="178"/>
      <c r="AU60" s="178"/>
      <c r="AV60" s="178"/>
      <c r="BI60" s="70"/>
      <c r="BK60" s="68"/>
      <c r="BZ60" s="182"/>
    </row>
    <row r="61" spans="1:136" s="67" customFormat="1" x14ac:dyDescent="0.2">
      <c r="A61" s="183"/>
      <c r="K61" s="68"/>
      <c r="M61" s="69"/>
      <c r="N61" s="70"/>
      <c r="P61" s="70"/>
      <c r="S61" s="101"/>
      <c r="V61" s="71"/>
      <c r="W61" s="71"/>
      <c r="X61" s="72"/>
      <c r="Z61" s="73"/>
      <c r="AB61" s="73"/>
      <c r="AD61" s="72"/>
      <c r="AF61" s="72"/>
      <c r="AH61" s="72"/>
      <c r="AJ61" s="72"/>
      <c r="AL61" s="72"/>
      <c r="AQ61" s="178"/>
      <c r="AR61" s="178"/>
      <c r="AS61" s="178"/>
      <c r="AT61" s="94"/>
      <c r="AU61" s="94"/>
      <c r="AV61" s="94"/>
      <c r="BI61" s="70"/>
      <c r="BK61" s="68"/>
      <c r="BN61" s="94"/>
      <c r="BZ61" s="182"/>
    </row>
    <row r="62" spans="1:136" s="67" customFormat="1" x14ac:dyDescent="0.2">
      <c r="K62" s="68"/>
      <c r="M62" s="69"/>
      <c r="N62" s="70"/>
      <c r="P62" s="70"/>
      <c r="S62" s="101"/>
      <c r="V62" s="71"/>
      <c r="W62" s="71"/>
      <c r="X62" s="72"/>
      <c r="Z62" s="73"/>
      <c r="AB62" s="73"/>
      <c r="AD62" s="72"/>
      <c r="AF62" s="72"/>
      <c r="AH62" s="72"/>
      <c r="AJ62" s="72"/>
      <c r="AL62" s="72"/>
      <c r="AQ62" s="178"/>
      <c r="AR62" s="178"/>
      <c r="AS62" s="178"/>
      <c r="AT62" s="94"/>
      <c r="AU62" s="94"/>
      <c r="AV62" s="94"/>
      <c r="BI62" s="70"/>
      <c r="BK62" s="68"/>
      <c r="BN62" s="94"/>
      <c r="BZ62" s="182"/>
    </row>
    <row r="63" spans="1:136" s="67" customFormat="1" x14ac:dyDescent="0.2">
      <c r="K63" s="68"/>
      <c r="M63" s="69"/>
      <c r="N63" s="70"/>
      <c r="P63" s="70"/>
      <c r="S63" s="101"/>
      <c r="V63" s="71"/>
      <c r="W63" s="71"/>
      <c r="X63" s="72"/>
      <c r="Z63" s="73"/>
      <c r="AB63" s="73"/>
      <c r="AD63" s="72"/>
      <c r="AF63" s="72"/>
      <c r="AH63" s="72"/>
      <c r="AJ63" s="72"/>
      <c r="AL63" s="72"/>
      <c r="AQ63" s="178"/>
      <c r="AR63" s="178"/>
      <c r="AS63" s="178"/>
      <c r="AT63" s="94"/>
      <c r="AU63" s="94"/>
      <c r="AV63" s="94"/>
      <c r="BI63" s="70"/>
      <c r="BK63" s="68"/>
      <c r="BN63" s="94"/>
      <c r="BZ63" s="182"/>
    </row>
    <row r="64" spans="1:136" s="67" customFormat="1" x14ac:dyDescent="0.2">
      <c r="K64" s="68"/>
      <c r="M64" s="69"/>
      <c r="N64" s="70"/>
      <c r="P64" s="70"/>
      <c r="S64" s="101"/>
      <c r="V64" s="71"/>
      <c r="W64" s="71"/>
      <c r="X64" s="72"/>
      <c r="Z64" s="73"/>
      <c r="AB64" s="73"/>
      <c r="AD64" s="72"/>
      <c r="AF64" s="72"/>
      <c r="AH64" s="72"/>
      <c r="AJ64" s="72"/>
      <c r="AL64" s="72"/>
      <c r="AQ64" s="178"/>
      <c r="AR64" s="178"/>
      <c r="AS64" s="178"/>
      <c r="AT64" s="94"/>
      <c r="AU64" s="94"/>
      <c r="AV64" s="94"/>
      <c r="BI64" s="70"/>
      <c r="BK64" s="68"/>
      <c r="BN64" s="94"/>
      <c r="BZ64" s="182"/>
    </row>
    <row r="65" spans="1:78" s="67" customFormat="1" x14ac:dyDescent="0.2">
      <c r="A65" s="184"/>
      <c r="K65" s="68"/>
      <c r="M65" s="69"/>
      <c r="N65" s="70"/>
      <c r="P65" s="70"/>
      <c r="S65" s="101"/>
      <c r="V65" s="71"/>
      <c r="W65" s="71"/>
      <c r="X65" s="72"/>
      <c r="Z65" s="73"/>
      <c r="AB65" s="73"/>
      <c r="AD65" s="72"/>
      <c r="AF65" s="72"/>
      <c r="AH65" s="72"/>
      <c r="AJ65" s="72"/>
      <c r="AL65" s="72"/>
      <c r="AQ65" s="178"/>
      <c r="AR65" s="178"/>
      <c r="AS65" s="178"/>
      <c r="AT65" s="94"/>
      <c r="AU65" s="94"/>
      <c r="AV65" s="94"/>
      <c r="BI65" s="70"/>
      <c r="BK65" s="68"/>
      <c r="BN65" s="94"/>
      <c r="BZ65" s="182"/>
    </row>
    <row r="66" spans="1:78" s="67" customFormat="1" x14ac:dyDescent="0.2">
      <c r="A66" s="184"/>
      <c r="K66" s="68"/>
      <c r="M66" s="69"/>
      <c r="N66" s="70"/>
      <c r="P66" s="70"/>
      <c r="S66" s="101"/>
      <c r="V66" s="71"/>
      <c r="W66" s="71"/>
      <c r="X66" s="72"/>
      <c r="Z66" s="73"/>
      <c r="AB66" s="73"/>
      <c r="AD66" s="72"/>
      <c r="AF66" s="72"/>
      <c r="AH66" s="72"/>
      <c r="AJ66" s="72"/>
      <c r="AL66" s="72"/>
      <c r="AQ66" s="178"/>
      <c r="AR66" s="178"/>
      <c r="AS66" s="178"/>
      <c r="AT66" s="94"/>
      <c r="AU66" s="94"/>
      <c r="AV66" s="94"/>
      <c r="BI66" s="70"/>
      <c r="BK66" s="68"/>
      <c r="BN66" s="94"/>
      <c r="BZ66" s="182"/>
    </row>
    <row r="67" spans="1:78" s="67" customFormat="1" x14ac:dyDescent="0.2">
      <c r="A67" s="184"/>
      <c r="K67" s="68"/>
      <c r="M67" s="69"/>
      <c r="N67" s="70"/>
      <c r="P67" s="70"/>
      <c r="S67" s="101"/>
      <c r="V67" s="71"/>
      <c r="W67" s="71"/>
      <c r="X67" s="72"/>
      <c r="Z67" s="73"/>
      <c r="AB67" s="73"/>
      <c r="AD67" s="72"/>
      <c r="AF67" s="72"/>
      <c r="AH67" s="72"/>
      <c r="AJ67" s="72"/>
      <c r="AL67" s="72"/>
      <c r="AQ67" s="178"/>
      <c r="AR67" s="178"/>
      <c r="AS67" s="178"/>
      <c r="AT67" s="94"/>
      <c r="AU67" s="94"/>
      <c r="AV67" s="94"/>
      <c r="BI67" s="70"/>
      <c r="BK67" s="68"/>
      <c r="BN67" s="94"/>
      <c r="BZ67" s="182"/>
    </row>
    <row r="68" spans="1:78" s="67" customFormat="1" x14ac:dyDescent="0.2">
      <c r="A68" s="184"/>
      <c r="K68" s="68"/>
      <c r="M68" s="69"/>
      <c r="N68" s="70"/>
      <c r="P68" s="70"/>
      <c r="S68" s="101"/>
      <c r="V68" s="71"/>
      <c r="W68" s="71"/>
      <c r="X68" s="72"/>
      <c r="Z68" s="73"/>
      <c r="AB68" s="73"/>
      <c r="AD68" s="72"/>
      <c r="AF68" s="72"/>
      <c r="AH68" s="72"/>
      <c r="AJ68" s="72"/>
      <c r="AL68" s="72"/>
      <c r="AQ68" s="178"/>
      <c r="AR68" s="178"/>
      <c r="AS68" s="178"/>
      <c r="AT68" s="94"/>
      <c r="AU68" s="94"/>
      <c r="AV68" s="94"/>
      <c r="BI68" s="70"/>
      <c r="BK68" s="68"/>
      <c r="BN68" s="94"/>
      <c r="BZ68" s="182"/>
    </row>
    <row r="69" spans="1:78" s="67" customFormat="1" x14ac:dyDescent="0.2">
      <c r="A69" s="184"/>
      <c r="K69" s="68"/>
      <c r="M69" s="69"/>
      <c r="N69" s="70"/>
      <c r="P69" s="70"/>
      <c r="V69" s="71"/>
      <c r="W69" s="71"/>
      <c r="X69" s="72"/>
      <c r="Z69" s="73"/>
      <c r="AB69" s="73"/>
      <c r="AD69" s="72"/>
      <c r="AF69" s="72"/>
      <c r="AH69" s="72"/>
      <c r="AJ69" s="72"/>
      <c r="AL69" s="72"/>
      <c r="AQ69" s="178"/>
      <c r="AR69" s="178"/>
      <c r="AS69" s="178"/>
      <c r="AT69" s="94"/>
      <c r="AU69" s="94"/>
      <c r="AV69" s="94"/>
      <c r="BN69" s="94"/>
      <c r="BZ69" s="182"/>
    </row>
    <row r="70" spans="1:78" s="67" customFormat="1" x14ac:dyDescent="0.2">
      <c r="A70" s="184"/>
      <c r="K70" s="68"/>
      <c r="M70" s="69"/>
      <c r="N70" s="70"/>
      <c r="P70" s="70"/>
      <c r="V70" s="71"/>
      <c r="W70" s="71"/>
      <c r="X70" s="72"/>
      <c r="Z70" s="73"/>
      <c r="AB70" s="73"/>
      <c r="AD70" s="72"/>
      <c r="AF70" s="72"/>
      <c r="AH70" s="72"/>
      <c r="AJ70" s="72"/>
      <c r="AL70" s="72"/>
      <c r="AQ70" s="178"/>
      <c r="AR70" s="178"/>
      <c r="AS70" s="178"/>
      <c r="AT70" s="94"/>
      <c r="AU70" s="94"/>
      <c r="AV70" s="94"/>
      <c r="BI70" s="70"/>
      <c r="BK70" s="68"/>
      <c r="BN70" s="94"/>
      <c r="BZ70" s="182"/>
    </row>
    <row r="71" spans="1:78" s="67" customFormat="1" x14ac:dyDescent="0.2">
      <c r="A71" s="184"/>
      <c r="K71" s="68"/>
      <c r="M71" s="69"/>
      <c r="N71" s="70"/>
      <c r="P71" s="70"/>
      <c r="V71" s="71"/>
      <c r="W71" s="71"/>
      <c r="X71" s="72"/>
      <c r="Z71" s="73"/>
      <c r="AB71" s="73"/>
      <c r="AD71" s="72"/>
      <c r="AF71" s="72"/>
      <c r="AH71" s="72"/>
      <c r="AJ71" s="72"/>
      <c r="AL71" s="72"/>
      <c r="AQ71" s="178"/>
      <c r="AR71" s="178"/>
      <c r="AS71" s="178"/>
      <c r="AT71" s="94"/>
      <c r="AU71" s="94"/>
      <c r="AV71" s="94"/>
      <c r="BI71" s="70"/>
      <c r="BK71" s="70"/>
      <c r="BN71" s="94"/>
      <c r="BZ71" s="182"/>
    </row>
    <row r="72" spans="1:78" s="67" customFormat="1" x14ac:dyDescent="0.2">
      <c r="A72" s="184"/>
      <c r="K72" s="68"/>
      <c r="M72" s="69"/>
      <c r="N72" s="70"/>
      <c r="P72" s="70"/>
      <c r="V72" s="71"/>
      <c r="W72" s="71"/>
      <c r="X72" s="72"/>
      <c r="Z72" s="73"/>
      <c r="AB72" s="73"/>
      <c r="AD72" s="72"/>
      <c r="AF72" s="72"/>
      <c r="AH72" s="72"/>
      <c r="AJ72" s="72"/>
      <c r="AL72" s="72"/>
      <c r="AQ72" s="178"/>
      <c r="AR72" s="178"/>
      <c r="AS72" s="178"/>
      <c r="AT72" s="94"/>
      <c r="AU72" s="94"/>
      <c r="AV72" s="94"/>
      <c r="BI72" s="70"/>
      <c r="BK72" s="70"/>
      <c r="BN72" s="94"/>
      <c r="BZ72" s="182"/>
    </row>
    <row r="73" spans="1:78" s="67" customFormat="1" x14ac:dyDescent="0.2">
      <c r="A73" s="184"/>
      <c r="K73" s="68"/>
      <c r="M73" s="69"/>
      <c r="N73" s="70"/>
      <c r="P73" s="70"/>
      <c r="V73" s="71"/>
      <c r="W73" s="71"/>
      <c r="X73" s="72"/>
      <c r="Z73" s="73"/>
      <c r="AB73" s="73"/>
      <c r="AD73" s="72"/>
      <c r="AF73" s="72"/>
      <c r="AH73" s="72"/>
      <c r="AJ73" s="72"/>
      <c r="AL73" s="72"/>
      <c r="AQ73" s="178"/>
      <c r="AR73" s="178"/>
      <c r="AS73" s="178"/>
      <c r="AT73" s="94"/>
      <c r="AU73" s="94"/>
      <c r="AV73" s="94"/>
      <c r="BI73" s="70"/>
      <c r="BK73" s="70"/>
      <c r="BN73" s="94"/>
      <c r="BZ73" s="182"/>
    </row>
    <row r="74" spans="1:78" s="67" customFormat="1" x14ac:dyDescent="0.2">
      <c r="A74" s="184"/>
      <c r="K74" s="68"/>
      <c r="M74" s="69"/>
      <c r="N74" s="70"/>
      <c r="P74" s="70"/>
      <c r="V74" s="71"/>
      <c r="W74" s="71"/>
      <c r="X74" s="72"/>
      <c r="Z74" s="73"/>
      <c r="AB74" s="73"/>
      <c r="AD74" s="72"/>
      <c r="AF74" s="72"/>
      <c r="AH74" s="72"/>
      <c r="AJ74" s="72"/>
      <c r="AL74" s="72"/>
      <c r="AQ74" s="178"/>
      <c r="AR74" s="178"/>
      <c r="AS74" s="178"/>
      <c r="AT74" s="94"/>
      <c r="AU74" s="94"/>
      <c r="AV74" s="94"/>
      <c r="BI74" s="70"/>
      <c r="BK74" s="70"/>
      <c r="BN74" s="94"/>
      <c r="BZ74" s="182"/>
    </row>
    <row r="75" spans="1:78" s="67" customFormat="1" x14ac:dyDescent="0.2">
      <c r="A75" s="184"/>
      <c r="K75" s="68"/>
      <c r="M75" s="69"/>
      <c r="N75" s="70"/>
      <c r="P75" s="70"/>
      <c r="V75" s="71"/>
      <c r="W75" s="71"/>
      <c r="X75" s="72"/>
      <c r="Z75" s="73"/>
      <c r="AB75" s="73"/>
      <c r="AD75" s="72"/>
      <c r="AF75" s="72"/>
      <c r="AH75" s="72"/>
      <c r="AJ75" s="72"/>
      <c r="AL75" s="72"/>
      <c r="AQ75" s="178"/>
      <c r="AR75" s="178"/>
      <c r="AS75" s="178"/>
      <c r="AT75" s="94"/>
      <c r="AU75" s="94"/>
      <c r="AV75" s="94"/>
      <c r="BI75" s="70"/>
      <c r="BK75" s="70"/>
      <c r="BN75" s="94"/>
      <c r="BZ75" s="182"/>
    </row>
    <row r="76" spans="1:78" s="67" customFormat="1" x14ac:dyDescent="0.2">
      <c r="A76" s="184"/>
      <c r="K76" s="68"/>
      <c r="M76" s="69"/>
      <c r="N76" s="70"/>
      <c r="P76" s="70"/>
      <c r="V76" s="71"/>
      <c r="W76" s="71"/>
      <c r="X76" s="72"/>
      <c r="Z76" s="73"/>
      <c r="AB76" s="73"/>
      <c r="AD76" s="72"/>
      <c r="AF76" s="72"/>
      <c r="AH76" s="72"/>
      <c r="AJ76" s="72"/>
      <c r="AL76" s="72"/>
      <c r="AQ76" s="178"/>
      <c r="AR76" s="178"/>
      <c r="AS76" s="178"/>
      <c r="AT76" s="94"/>
      <c r="AU76" s="94"/>
      <c r="AV76" s="94"/>
      <c r="BI76" s="70"/>
      <c r="BK76" s="70"/>
      <c r="BN76" s="94"/>
      <c r="BZ76" s="182"/>
    </row>
    <row r="77" spans="1:78" s="67" customFormat="1" x14ac:dyDescent="0.2">
      <c r="A77" s="184"/>
      <c r="K77" s="68"/>
      <c r="M77" s="69"/>
      <c r="N77" s="70"/>
      <c r="P77" s="70"/>
      <c r="V77" s="71"/>
      <c r="W77" s="71"/>
      <c r="X77" s="72"/>
      <c r="Z77" s="73"/>
      <c r="AB77" s="73"/>
      <c r="AD77" s="72"/>
      <c r="AF77" s="72"/>
      <c r="AH77" s="72"/>
      <c r="AJ77" s="72"/>
      <c r="AL77" s="72"/>
      <c r="AQ77" s="178"/>
      <c r="AR77" s="178"/>
      <c r="AS77" s="178"/>
      <c r="AT77" s="94"/>
      <c r="AU77" s="94"/>
      <c r="AV77" s="94"/>
      <c r="BI77" s="70"/>
      <c r="BK77" s="70"/>
      <c r="BN77" s="94"/>
      <c r="BZ77" s="182"/>
    </row>
    <row r="78" spans="1:78" s="67" customFormat="1" x14ac:dyDescent="0.2">
      <c r="A78" s="184"/>
      <c r="K78" s="68"/>
      <c r="M78" s="69"/>
      <c r="N78" s="70"/>
      <c r="P78" s="70"/>
      <c r="V78" s="71"/>
      <c r="W78" s="71"/>
      <c r="X78" s="72"/>
      <c r="Z78" s="73"/>
      <c r="AB78" s="73"/>
      <c r="AD78" s="72"/>
      <c r="AF78" s="72"/>
      <c r="AH78" s="72"/>
      <c r="AJ78" s="72"/>
      <c r="AL78" s="72"/>
      <c r="AQ78" s="178"/>
      <c r="AR78" s="178"/>
      <c r="AS78" s="178"/>
      <c r="AT78" s="94"/>
      <c r="AU78" s="94"/>
      <c r="AV78" s="94"/>
      <c r="BN78" s="94"/>
      <c r="BZ78" s="182"/>
    </row>
    <row r="79" spans="1:78" s="67" customFormat="1" x14ac:dyDescent="0.2">
      <c r="A79" s="184"/>
      <c r="K79" s="68"/>
      <c r="M79" s="185"/>
      <c r="N79" s="186"/>
      <c r="O79" s="187"/>
      <c r="P79" s="70"/>
      <c r="V79" s="71"/>
      <c r="W79" s="71"/>
      <c r="X79" s="72"/>
      <c r="Z79" s="73"/>
      <c r="AB79" s="73"/>
      <c r="AD79" s="72"/>
      <c r="AF79" s="72"/>
      <c r="AH79" s="72"/>
      <c r="AJ79" s="72"/>
      <c r="AL79" s="72"/>
      <c r="AQ79" s="178"/>
      <c r="AR79" s="178"/>
      <c r="AS79" s="178"/>
      <c r="AT79" s="94"/>
      <c r="AU79" s="94"/>
      <c r="AV79" s="94"/>
      <c r="BN79" s="94"/>
      <c r="BZ79" s="182"/>
    </row>
    <row r="80" spans="1:78" s="67" customFormat="1" x14ac:dyDescent="0.2">
      <c r="A80" s="184"/>
      <c r="K80" s="68"/>
      <c r="M80" s="185"/>
      <c r="N80" s="186"/>
      <c r="O80" s="187"/>
      <c r="P80" s="70"/>
      <c r="V80" s="71"/>
      <c r="W80" s="71"/>
      <c r="X80" s="72"/>
      <c r="Z80" s="73"/>
      <c r="AB80" s="73"/>
      <c r="AD80" s="72"/>
      <c r="AF80" s="72"/>
      <c r="AH80" s="72"/>
      <c r="AJ80" s="72"/>
      <c r="AL80" s="72"/>
      <c r="AQ80" s="178"/>
      <c r="AR80" s="178"/>
      <c r="AS80" s="178"/>
      <c r="AT80" s="94"/>
      <c r="AU80" s="94"/>
      <c r="AV80" s="94"/>
      <c r="BN80" s="94"/>
      <c r="BZ80" s="182"/>
    </row>
    <row r="81" spans="1:83" s="67" customFormat="1" x14ac:dyDescent="0.2">
      <c r="A81" s="184"/>
      <c r="K81" s="68"/>
      <c r="M81" s="185"/>
      <c r="N81" s="186"/>
      <c r="O81" s="187"/>
      <c r="P81" s="70"/>
      <c r="V81" s="71"/>
      <c r="W81" s="71"/>
      <c r="X81" s="72"/>
      <c r="Z81" s="73"/>
      <c r="AB81" s="73"/>
      <c r="AD81" s="72"/>
      <c r="AF81" s="72"/>
      <c r="AH81" s="72"/>
      <c r="AJ81" s="72"/>
      <c r="AL81" s="72"/>
      <c r="AQ81" s="178"/>
      <c r="AR81" s="178"/>
      <c r="AS81" s="178"/>
      <c r="AT81" s="94"/>
      <c r="AU81" s="94"/>
      <c r="AV81" s="94"/>
      <c r="BI81" s="70"/>
      <c r="BK81" s="70"/>
      <c r="BN81" s="94"/>
      <c r="BZ81" s="182"/>
    </row>
    <row r="82" spans="1:83" s="67" customFormat="1" x14ac:dyDescent="0.2">
      <c r="A82" s="184"/>
      <c r="K82" s="68"/>
      <c r="M82" s="69"/>
      <c r="N82" s="70"/>
      <c r="P82" s="70"/>
      <c r="V82" s="71"/>
      <c r="W82" s="71"/>
      <c r="X82" s="72"/>
      <c r="Z82" s="73"/>
      <c r="AB82" s="73"/>
      <c r="AD82" s="72"/>
      <c r="AF82" s="72"/>
      <c r="AH82" s="72"/>
      <c r="AJ82" s="72"/>
      <c r="AL82" s="72"/>
      <c r="AQ82" s="178"/>
      <c r="AR82" s="178"/>
      <c r="AS82" s="178"/>
      <c r="AT82" s="94"/>
      <c r="AU82" s="94"/>
      <c r="AV82" s="94"/>
      <c r="BI82" s="70"/>
      <c r="BJ82" s="91"/>
      <c r="BN82" s="94"/>
      <c r="BZ82" s="182"/>
    </row>
    <row r="83" spans="1:83" s="67" customFormat="1" x14ac:dyDescent="0.2">
      <c r="A83" s="184"/>
      <c r="K83" s="68"/>
      <c r="M83" s="69"/>
      <c r="N83" s="70"/>
      <c r="P83" s="70"/>
      <c r="V83" s="71"/>
      <c r="W83" s="71"/>
      <c r="X83" s="72"/>
      <c r="Z83" s="73"/>
      <c r="AB83" s="73"/>
      <c r="AD83" s="72"/>
      <c r="AF83" s="72"/>
      <c r="AH83" s="72"/>
      <c r="AJ83" s="72"/>
      <c r="AL83" s="72"/>
      <c r="AQ83" s="178"/>
      <c r="AR83" s="178"/>
      <c r="AS83" s="178"/>
      <c r="AT83" s="94"/>
      <c r="AU83" s="94"/>
      <c r="AV83" s="94"/>
      <c r="BI83" s="70"/>
      <c r="BK83" s="70"/>
      <c r="BN83" s="94"/>
      <c r="BZ83" s="182"/>
    </row>
    <row r="84" spans="1:83" s="67" customFormat="1" x14ac:dyDescent="0.2">
      <c r="A84" s="184"/>
      <c r="K84" s="68"/>
      <c r="M84" s="69"/>
      <c r="N84" s="70"/>
      <c r="P84" s="70"/>
      <c r="V84" s="71"/>
      <c r="W84" s="71"/>
      <c r="X84" s="72"/>
      <c r="Z84" s="73"/>
      <c r="AB84" s="73"/>
      <c r="AD84" s="72"/>
      <c r="AF84" s="72"/>
      <c r="AH84" s="72"/>
      <c r="AJ84" s="72"/>
      <c r="AL84" s="72"/>
      <c r="AQ84" s="178"/>
      <c r="AR84" s="178"/>
      <c r="AS84" s="178"/>
      <c r="AT84" s="94"/>
      <c r="AU84" s="94"/>
      <c r="AV84" s="94"/>
      <c r="BI84" s="70"/>
      <c r="BN84" s="94"/>
      <c r="BZ84" s="182"/>
    </row>
    <row r="85" spans="1:83" s="67" customFormat="1" x14ac:dyDescent="0.2">
      <c r="A85" s="184"/>
      <c r="K85" s="68"/>
      <c r="M85" s="69"/>
      <c r="N85" s="70"/>
      <c r="P85" s="70"/>
      <c r="V85" s="71"/>
      <c r="W85" s="71"/>
      <c r="X85" s="72"/>
      <c r="Z85" s="73"/>
      <c r="AB85" s="73"/>
      <c r="AD85" s="72"/>
      <c r="AF85" s="72"/>
      <c r="AH85" s="72"/>
      <c r="AJ85" s="72"/>
      <c r="AL85" s="72"/>
      <c r="AQ85" s="178"/>
      <c r="AR85" s="178"/>
      <c r="AS85" s="178"/>
      <c r="AT85" s="94"/>
      <c r="AU85" s="94"/>
      <c r="AV85" s="94"/>
      <c r="BI85" s="70"/>
      <c r="BK85" s="70"/>
      <c r="BN85" s="94"/>
      <c r="BZ85" s="182"/>
    </row>
    <row r="86" spans="1:83" s="67" customFormat="1" x14ac:dyDescent="0.2">
      <c r="A86" s="184"/>
      <c r="K86" s="68"/>
      <c r="M86" s="69"/>
      <c r="N86" s="70"/>
      <c r="P86" s="70"/>
      <c r="V86" s="71"/>
      <c r="W86" s="71"/>
      <c r="X86" s="72"/>
      <c r="Z86" s="73"/>
      <c r="AB86" s="73"/>
      <c r="AD86" s="72"/>
      <c r="AF86" s="72"/>
      <c r="AH86" s="72"/>
      <c r="AJ86" s="72"/>
      <c r="AL86" s="72"/>
      <c r="AQ86" s="178"/>
      <c r="AR86" s="178"/>
      <c r="AS86" s="178"/>
      <c r="AT86" s="94"/>
      <c r="AU86" s="94"/>
      <c r="AV86" s="94"/>
      <c r="BI86" s="70"/>
      <c r="BJ86" s="134"/>
      <c r="BK86" s="70"/>
      <c r="BN86" s="94"/>
      <c r="BZ86" s="182"/>
    </row>
    <row r="87" spans="1:83" s="67" customFormat="1" x14ac:dyDescent="0.2">
      <c r="A87" s="184"/>
      <c r="K87" s="68"/>
      <c r="M87" s="69"/>
      <c r="N87" s="70"/>
      <c r="P87" s="70"/>
      <c r="V87" s="71"/>
      <c r="W87" s="71"/>
      <c r="X87" s="72"/>
      <c r="Z87" s="73"/>
      <c r="AB87" s="73"/>
      <c r="AD87" s="72"/>
      <c r="AF87" s="72"/>
      <c r="AH87" s="72"/>
      <c r="AJ87" s="72"/>
      <c r="AL87" s="72"/>
      <c r="AQ87" s="178"/>
      <c r="AR87" s="178"/>
      <c r="AS87" s="178"/>
      <c r="AT87" s="94"/>
      <c r="AU87" s="94"/>
      <c r="AV87" s="94"/>
      <c r="BI87" s="70"/>
      <c r="BJ87" s="134"/>
      <c r="BK87" s="70"/>
      <c r="BN87" s="94"/>
      <c r="BZ87" s="182"/>
    </row>
    <row r="88" spans="1:83" s="67" customFormat="1" x14ac:dyDescent="0.2">
      <c r="A88" s="184"/>
      <c r="K88" s="68"/>
      <c r="M88" s="69"/>
      <c r="N88" s="70"/>
      <c r="P88" s="70"/>
      <c r="V88" s="71"/>
      <c r="W88" s="71"/>
      <c r="X88" s="72"/>
      <c r="Z88" s="73"/>
      <c r="AB88" s="73"/>
      <c r="AD88" s="72"/>
      <c r="AF88" s="72"/>
      <c r="AH88" s="72"/>
      <c r="AJ88" s="72"/>
      <c r="AL88" s="72"/>
      <c r="AQ88" s="178"/>
      <c r="AR88" s="178"/>
      <c r="AS88" s="178"/>
      <c r="AT88" s="94"/>
      <c r="AU88" s="94"/>
      <c r="AV88" s="94"/>
      <c r="BI88" s="70"/>
      <c r="BJ88" s="134"/>
      <c r="BK88" s="70"/>
      <c r="BN88" s="94"/>
      <c r="BZ88" s="182"/>
    </row>
    <row r="89" spans="1:83" s="67" customFormat="1" x14ac:dyDescent="0.2">
      <c r="A89" s="184"/>
      <c r="K89" s="68"/>
      <c r="M89" s="69"/>
      <c r="N89" s="70"/>
      <c r="P89" s="70"/>
      <c r="V89" s="71"/>
      <c r="W89" s="71"/>
      <c r="X89" s="72"/>
      <c r="Z89" s="73"/>
      <c r="AB89" s="73"/>
      <c r="AD89" s="72"/>
      <c r="AF89" s="72"/>
      <c r="AH89" s="72"/>
      <c r="AJ89" s="72"/>
      <c r="AL89" s="72"/>
      <c r="AQ89" s="178"/>
      <c r="AR89" s="178"/>
      <c r="AS89" s="178"/>
      <c r="AT89" s="94"/>
      <c r="AU89" s="94"/>
      <c r="AV89" s="94"/>
      <c r="BN89" s="94"/>
      <c r="BZ89" s="182"/>
    </row>
    <row r="90" spans="1:83" s="67" customFormat="1" x14ac:dyDescent="0.2">
      <c r="A90" s="184"/>
      <c r="K90" s="68"/>
      <c r="M90" s="69"/>
      <c r="N90" s="70"/>
      <c r="P90" s="70"/>
      <c r="V90" s="71"/>
      <c r="W90" s="71"/>
      <c r="X90" s="72"/>
      <c r="Z90" s="73"/>
      <c r="AB90" s="73"/>
      <c r="AD90" s="72"/>
      <c r="AF90" s="72"/>
      <c r="AH90" s="72"/>
      <c r="AJ90" s="72"/>
      <c r="AL90" s="72"/>
      <c r="AQ90" s="94"/>
      <c r="AR90" s="178"/>
      <c r="AS90" s="178"/>
      <c r="AT90" s="94"/>
      <c r="AU90" s="94"/>
      <c r="AV90" s="94"/>
      <c r="BI90" s="70"/>
      <c r="BK90" s="70"/>
      <c r="BN90" s="94"/>
      <c r="BZ90" s="182"/>
    </row>
    <row r="91" spans="1:83" s="67" customFormat="1" x14ac:dyDescent="0.2">
      <c r="A91" s="184"/>
      <c r="K91" s="68"/>
      <c r="M91" s="69"/>
      <c r="N91" s="70"/>
      <c r="P91" s="70"/>
      <c r="V91" s="71"/>
      <c r="W91" s="71"/>
      <c r="X91" s="72"/>
      <c r="Z91" s="73"/>
      <c r="AB91" s="73"/>
      <c r="AD91" s="72"/>
      <c r="AF91" s="72"/>
      <c r="AH91" s="72"/>
      <c r="AJ91" s="72"/>
      <c r="AL91" s="72"/>
      <c r="AQ91" s="94"/>
      <c r="AR91" s="178"/>
      <c r="AS91" s="178"/>
      <c r="AT91" s="94"/>
      <c r="AU91" s="94"/>
      <c r="AV91" s="94"/>
      <c r="BI91" s="70"/>
      <c r="BJ91" s="91"/>
      <c r="BN91" s="94"/>
      <c r="BZ91" s="182"/>
    </row>
    <row r="92" spans="1:83" s="67" customFormat="1" x14ac:dyDescent="0.2">
      <c r="A92" s="184"/>
      <c r="K92" s="68"/>
      <c r="M92" s="69"/>
      <c r="N92" s="70"/>
      <c r="P92" s="70"/>
      <c r="V92" s="71"/>
      <c r="W92" s="71"/>
      <c r="X92" s="72"/>
      <c r="Z92" s="73"/>
      <c r="AB92" s="73"/>
      <c r="AD92" s="72"/>
      <c r="AF92" s="72"/>
      <c r="AH92" s="72"/>
      <c r="AJ92" s="72"/>
      <c r="AL92" s="72"/>
      <c r="AQ92" s="94"/>
      <c r="AR92" s="94"/>
      <c r="AS92" s="94"/>
      <c r="AT92" s="94"/>
      <c r="AU92" s="94"/>
      <c r="AV92" s="94"/>
      <c r="BI92" s="70"/>
      <c r="BJ92" s="134"/>
      <c r="BK92" s="70"/>
      <c r="BZ92" s="182"/>
    </row>
    <row r="93" spans="1:83" s="67" customFormat="1" x14ac:dyDescent="0.2">
      <c r="A93" s="184"/>
      <c r="K93" s="68"/>
      <c r="M93" s="69"/>
      <c r="N93" s="70"/>
      <c r="P93" s="70"/>
      <c r="V93" s="71"/>
      <c r="W93" s="71"/>
      <c r="X93" s="72"/>
      <c r="Z93" s="73"/>
      <c r="AB93" s="73"/>
      <c r="AD93" s="72"/>
      <c r="AF93" s="72"/>
      <c r="AH93" s="72"/>
      <c r="AJ93" s="72"/>
      <c r="AL93" s="72"/>
      <c r="AQ93" s="94"/>
      <c r="AR93" s="94"/>
      <c r="AS93" s="94"/>
      <c r="AT93" s="94"/>
      <c r="AU93" s="94"/>
      <c r="AV93" s="94"/>
      <c r="BI93" s="70"/>
      <c r="BJ93" s="134"/>
      <c r="BK93" s="70"/>
      <c r="BN93" s="94"/>
      <c r="BZ93" s="182"/>
    </row>
    <row r="94" spans="1:83" s="67" customFormat="1" x14ac:dyDescent="0.2">
      <c r="A94" s="184"/>
      <c r="K94" s="68"/>
      <c r="M94" s="69"/>
      <c r="N94" s="70"/>
      <c r="P94" s="70"/>
      <c r="V94" s="71"/>
      <c r="W94" s="71"/>
      <c r="X94" s="72"/>
      <c r="Z94" s="73"/>
      <c r="AB94" s="73"/>
      <c r="AD94" s="72"/>
      <c r="AF94" s="72"/>
      <c r="AH94" s="72"/>
      <c r="AJ94" s="72"/>
      <c r="AL94" s="72"/>
      <c r="AQ94" s="94"/>
      <c r="AR94" s="94"/>
      <c r="AS94" s="94"/>
      <c r="AT94" s="94"/>
      <c r="AU94" s="94"/>
      <c r="AV94" s="94"/>
      <c r="BI94" s="70"/>
      <c r="BJ94" s="134"/>
      <c r="BK94" s="70"/>
      <c r="BN94" s="188"/>
      <c r="BZ94" s="182"/>
    </row>
    <row r="95" spans="1:83" s="67" customFormat="1" x14ac:dyDescent="0.2">
      <c r="A95" s="184"/>
      <c r="K95" s="68"/>
      <c r="M95" s="69"/>
      <c r="N95" s="70"/>
      <c r="P95" s="70"/>
      <c r="V95" s="71"/>
      <c r="W95" s="71"/>
      <c r="X95" s="72"/>
      <c r="Z95" s="73"/>
      <c r="AB95" s="73"/>
      <c r="AD95" s="72"/>
      <c r="AF95" s="72"/>
      <c r="AH95" s="72"/>
      <c r="AJ95" s="72"/>
      <c r="AL95" s="72"/>
      <c r="AR95" s="94"/>
      <c r="AS95" s="94"/>
      <c r="AT95" s="94"/>
      <c r="AU95" s="94"/>
      <c r="AV95" s="94"/>
      <c r="BI95" s="70"/>
      <c r="BJ95" s="134"/>
      <c r="BK95" s="70"/>
      <c r="BZ95" s="182"/>
    </row>
    <row r="96" spans="1:83" s="80" customFormat="1" x14ac:dyDescent="0.2">
      <c r="A96" s="184"/>
      <c r="B96" s="67"/>
      <c r="C96" s="67"/>
      <c r="D96" s="67"/>
      <c r="E96" s="67"/>
      <c r="F96" s="67"/>
      <c r="G96" s="67"/>
      <c r="H96" s="67"/>
      <c r="I96" s="67"/>
      <c r="J96" s="67"/>
      <c r="K96" s="68"/>
      <c r="L96" s="67"/>
      <c r="M96" s="69"/>
      <c r="N96" s="70"/>
      <c r="O96" s="67"/>
      <c r="P96" s="70"/>
      <c r="Q96" s="67"/>
      <c r="R96" s="67"/>
      <c r="S96" s="67"/>
      <c r="T96" s="67"/>
      <c r="U96" s="67"/>
      <c r="V96" s="71"/>
      <c r="W96" s="71"/>
      <c r="X96" s="72"/>
      <c r="Y96" s="67"/>
      <c r="Z96" s="73"/>
      <c r="AA96" s="67"/>
      <c r="AB96" s="73"/>
      <c r="AC96" s="67"/>
      <c r="AD96" s="72"/>
      <c r="AE96" s="67"/>
      <c r="AF96" s="72"/>
      <c r="AG96" s="67"/>
      <c r="AH96" s="72"/>
      <c r="AI96" s="67"/>
      <c r="AJ96" s="72"/>
      <c r="AK96" s="67"/>
      <c r="AL96" s="72"/>
      <c r="AM96" s="67"/>
      <c r="AN96" s="67"/>
      <c r="AO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70"/>
      <c r="BJ96" s="134"/>
      <c r="BK96" s="70"/>
      <c r="BL96" s="67"/>
      <c r="BM96" s="67"/>
      <c r="BN96" s="189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182"/>
      <c r="CA96" s="67"/>
      <c r="CB96" s="67"/>
      <c r="CC96" s="67"/>
      <c r="CD96" s="67"/>
      <c r="CE96" s="67"/>
    </row>
    <row r="97" spans="1:136" s="67" customFormat="1" x14ac:dyDescent="0.2">
      <c r="A97" s="80"/>
      <c r="K97" s="68"/>
      <c r="M97" s="69"/>
      <c r="N97" s="70"/>
      <c r="P97" s="70"/>
      <c r="V97" s="71"/>
      <c r="W97" s="71"/>
      <c r="X97" s="72"/>
      <c r="Z97" s="73"/>
      <c r="AB97" s="73"/>
      <c r="AD97" s="72"/>
      <c r="AF97" s="72"/>
      <c r="AH97" s="72"/>
      <c r="AJ97" s="72"/>
      <c r="AL97" s="72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180"/>
      <c r="BJ97" s="190"/>
      <c r="BK97" s="180"/>
      <c r="BL97" s="80"/>
      <c r="BM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</row>
    <row r="98" spans="1:136" s="67" customFormat="1" x14ac:dyDescent="0.2">
      <c r="K98" s="68"/>
      <c r="M98" s="69"/>
      <c r="N98" s="70"/>
      <c r="P98" s="70"/>
      <c r="V98" s="71"/>
      <c r="W98" s="71"/>
      <c r="X98" s="72"/>
      <c r="Z98" s="73"/>
      <c r="AB98" s="73"/>
      <c r="AD98" s="72"/>
      <c r="AF98" s="72"/>
      <c r="AH98" s="72"/>
      <c r="AJ98" s="72"/>
      <c r="AL98" s="72"/>
      <c r="BZ98" s="182"/>
    </row>
    <row r="99" spans="1:136" s="135" customFormat="1" x14ac:dyDescent="0.2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8"/>
      <c r="L99" s="67"/>
      <c r="M99" s="69"/>
      <c r="N99" s="70"/>
      <c r="O99" s="67"/>
      <c r="P99" s="70"/>
      <c r="Q99" s="67"/>
      <c r="R99" s="67"/>
      <c r="S99" s="67"/>
      <c r="T99" s="67"/>
      <c r="U99" s="67"/>
      <c r="V99" s="71"/>
      <c r="W99" s="71"/>
      <c r="X99" s="72"/>
      <c r="Y99" s="67"/>
      <c r="Z99" s="73"/>
      <c r="AA99" s="67"/>
      <c r="AB99" s="73"/>
      <c r="AC99" s="67"/>
      <c r="AD99" s="72"/>
      <c r="AE99" s="67"/>
      <c r="AF99" s="72"/>
      <c r="AG99" s="67"/>
      <c r="AH99" s="72"/>
      <c r="AI99" s="67"/>
      <c r="AJ99" s="72"/>
      <c r="AK99" s="67"/>
      <c r="AL99" s="72"/>
      <c r="AM99" s="67"/>
      <c r="AN99" s="67"/>
      <c r="AO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182"/>
      <c r="CA99" s="67"/>
      <c r="CB99" s="67"/>
      <c r="CC99" s="67"/>
      <c r="CD99" s="67"/>
      <c r="CE99" s="67"/>
    </row>
    <row r="100" spans="1:136" s="135" customFormat="1" x14ac:dyDescent="0.2">
      <c r="B100" s="67"/>
      <c r="C100" s="67"/>
      <c r="D100" s="67"/>
      <c r="E100" s="67"/>
      <c r="F100" s="67"/>
      <c r="G100" s="67"/>
      <c r="H100" s="67"/>
      <c r="I100" s="67"/>
      <c r="J100" s="67"/>
      <c r="K100" s="68"/>
      <c r="L100" s="67"/>
      <c r="M100" s="83"/>
      <c r="N100" s="82"/>
      <c r="O100" s="74"/>
      <c r="P100" s="70"/>
      <c r="Q100" s="67"/>
      <c r="R100" s="67"/>
      <c r="S100" s="67"/>
      <c r="T100" s="67"/>
      <c r="U100" s="67"/>
      <c r="V100" s="71"/>
      <c r="W100" s="71"/>
      <c r="X100" s="72"/>
      <c r="Y100" s="67"/>
      <c r="Z100" s="73"/>
      <c r="AA100" s="67"/>
      <c r="AB100" s="73"/>
      <c r="AC100" s="67"/>
      <c r="AD100" s="72"/>
      <c r="AE100" s="67"/>
      <c r="AF100" s="72"/>
      <c r="AG100" s="67"/>
      <c r="AH100" s="72"/>
      <c r="AI100" s="67"/>
      <c r="AJ100" s="72"/>
      <c r="AK100" s="67"/>
      <c r="AL100" s="72"/>
      <c r="AM100" s="67"/>
      <c r="AN100" s="67"/>
      <c r="AO100" s="67"/>
    </row>
    <row r="101" spans="1:136" s="151" customFormat="1" x14ac:dyDescent="0.2">
      <c r="B101" s="74"/>
      <c r="C101" s="74"/>
      <c r="D101" s="74"/>
      <c r="E101" s="74"/>
      <c r="F101" s="74"/>
      <c r="G101" s="74"/>
      <c r="H101" s="74"/>
      <c r="I101" s="74"/>
      <c r="J101" s="74"/>
      <c r="K101" s="78"/>
      <c r="L101" s="74"/>
      <c r="M101" s="83"/>
      <c r="N101" s="82"/>
      <c r="O101" s="74"/>
      <c r="P101" s="82"/>
      <c r="Q101" s="74"/>
      <c r="R101" s="74"/>
      <c r="S101" s="74"/>
      <c r="T101" s="74"/>
      <c r="U101" s="112"/>
      <c r="V101" s="130"/>
      <c r="W101" s="130"/>
      <c r="X101" s="131"/>
      <c r="Y101" s="112"/>
      <c r="Z101" s="132"/>
      <c r="AA101" s="112"/>
      <c r="AB101" s="132"/>
      <c r="AC101" s="112"/>
      <c r="AD101" s="131"/>
      <c r="AE101" s="112"/>
      <c r="AF101" s="131"/>
      <c r="AG101" s="112"/>
      <c r="AH101" s="131"/>
      <c r="AI101" s="112"/>
      <c r="AJ101" s="131"/>
      <c r="AK101" s="112"/>
      <c r="AL101" s="131"/>
      <c r="AM101" s="112"/>
      <c r="AN101" s="112"/>
      <c r="AO101" s="74"/>
      <c r="BJ101" s="191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35"/>
      <c r="CY101" s="135"/>
      <c r="CZ101" s="135"/>
      <c r="DA101" s="135"/>
      <c r="DB101" s="135"/>
      <c r="DC101" s="135"/>
      <c r="DD101" s="135"/>
      <c r="DE101" s="135"/>
      <c r="DF101" s="135"/>
      <c r="DG101" s="135"/>
      <c r="DH101" s="135"/>
      <c r="DI101" s="135"/>
      <c r="DJ101" s="135"/>
      <c r="DK101" s="135"/>
      <c r="DL101" s="135"/>
      <c r="DM101" s="135"/>
      <c r="DN101" s="135"/>
      <c r="DO101" s="135"/>
      <c r="DP101" s="135"/>
      <c r="DQ101" s="135"/>
      <c r="DR101" s="135"/>
      <c r="DS101" s="135"/>
      <c r="DT101" s="135"/>
      <c r="DU101" s="135"/>
      <c r="DV101" s="135"/>
      <c r="DW101" s="135"/>
      <c r="DX101" s="135"/>
      <c r="DY101" s="135"/>
      <c r="DZ101" s="135"/>
      <c r="EA101" s="135"/>
      <c r="EB101" s="135"/>
      <c r="EC101" s="135"/>
      <c r="ED101" s="135"/>
      <c r="EE101" s="135"/>
      <c r="EF101" s="135"/>
    </row>
    <row r="102" spans="1:136" x14ac:dyDescent="0.2">
      <c r="U102" s="112"/>
      <c r="V102" s="130"/>
      <c r="W102" s="130"/>
      <c r="X102" s="131"/>
      <c r="Y102" s="112"/>
      <c r="Z102" s="132"/>
      <c r="AA102" s="112"/>
      <c r="AB102" s="132"/>
      <c r="AC102" s="112"/>
      <c r="AD102" s="131"/>
      <c r="AE102" s="112"/>
      <c r="AF102" s="131"/>
      <c r="AG102" s="112"/>
      <c r="AH102" s="131"/>
      <c r="AI102" s="112"/>
      <c r="AJ102" s="131"/>
      <c r="AK102" s="112"/>
      <c r="AL102" s="131"/>
      <c r="AM102" s="112"/>
      <c r="AN102" s="112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  <c r="BI102" s="151"/>
      <c r="BJ102" s="151"/>
      <c r="BK102" s="151"/>
      <c r="BL102" s="151"/>
      <c r="BM102" s="151"/>
      <c r="BO102" s="151"/>
      <c r="BP102" s="151"/>
      <c r="BQ102" s="151"/>
      <c r="BR102" s="151"/>
      <c r="BS102" s="151"/>
      <c r="BT102" s="151"/>
      <c r="BU102" s="151"/>
      <c r="BV102" s="151"/>
      <c r="BW102" s="151"/>
      <c r="BX102" s="151"/>
      <c r="CF102" s="151"/>
    </row>
    <row r="103" spans="1:136" x14ac:dyDescent="0.2">
      <c r="U103" s="112"/>
      <c r="V103" s="130"/>
      <c r="W103" s="130"/>
      <c r="X103" s="131"/>
      <c r="Y103" s="112"/>
      <c r="Z103" s="132"/>
      <c r="AA103" s="112"/>
      <c r="AB103" s="132"/>
      <c r="AC103" s="112"/>
      <c r="AD103" s="131"/>
      <c r="AE103" s="112"/>
      <c r="AF103" s="131"/>
      <c r="AG103" s="112"/>
      <c r="AH103" s="131"/>
      <c r="AI103" s="112"/>
      <c r="AJ103" s="131"/>
      <c r="AK103" s="112"/>
      <c r="AL103" s="131"/>
      <c r="AM103" s="112"/>
      <c r="AN103" s="112"/>
      <c r="BP103" s="74"/>
      <c r="BV103" s="151"/>
      <c r="BW103" s="151"/>
      <c r="BX103" s="151"/>
      <c r="CF103" s="151"/>
    </row>
    <row r="104" spans="1:136" x14ac:dyDescent="0.2">
      <c r="U104" s="112"/>
      <c r="V104" s="130"/>
      <c r="W104" s="130"/>
      <c r="X104" s="131"/>
      <c r="Y104" s="112"/>
      <c r="Z104" s="132"/>
      <c r="AA104" s="112"/>
      <c r="AB104" s="132"/>
      <c r="AC104" s="112"/>
      <c r="AD104" s="131"/>
      <c r="AE104" s="112"/>
      <c r="AF104" s="131"/>
      <c r="AG104" s="112"/>
      <c r="AH104" s="131"/>
      <c r="AI104" s="112"/>
      <c r="AJ104" s="131"/>
      <c r="AK104" s="112"/>
      <c r="AL104" s="131"/>
      <c r="AM104" s="112"/>
      <c r="AN104" s="112"/>
      <c r="BP104" s="74"/>
      <c r="BV104" s="151"/>
      <c r="BW104" s="151"/>
      <c r="BX104" s="151"/>
    </row>
    <row r="105" spans="1:136" x14ac:dyDescent="0.2">
      <c r="U105" s="112"/>
      <c r="V105" s="130"/>
      <c r="W105" s="130"/>
      <c r="X105" s="131"/>
      <c r="Y105" s="112"/>
      <c r="Z105" s="132"/>
      <c r="AA105" s="112"/>
      <c r="AB105" s="132"/>
      <c r="AC105" s="112"/>
      <c r="AD105" s="131"/>
      <c r="AE105" s="112"/>
      <c r="AF105" s="131"/>
      <c r="AG105" s="112"/>
      <c r="AH105" s="131"/>
      <c r="AI105" s="112"/>
      <c r="AJ105" s="131"/>
      <c r="AK105" s="112"/>
      <c r="AL105" s="131"/>
      <c r="AM105" s="112"/>
      <c r="AN105" s="112"/>
      <c r="BP105" s="74"/>
    </row>
    <row r="106" spans="1:136" x14ac:dyDescent="0.2">
      <c r="U106" s="112"/>
      <c r="V106" s="130"/>
      <c r="W106" s="130"/>
      <c r="X106" s="131"/>
      <c r="Y106" s="112"/>
      <c r="Z106" s="132"/>
      <c r="AA106" s="112"/>
      <c r="AB106" s="132"/>
      <c r="AC106" s="112"/>
      <c r="AD106" s="131"/>
      <c r="AE106" s="112"/>
      <c r="AF106" s="131"/>
      <c r="AG106" s="112"/>
      <c r="AH106" s="131"/>
      <c r="AI106" s="112"/>
      <c r="AJ106" s="131"/>
      <c r="AK106" s="112"/>
      <c r="AL106" s="131"/>
      <c r="AM106" s="112"/>
      <c r="AN106" s="112"/>
      <c r="BP106" s="74"/>
    </row>
    <row r="107" spans="1:136" x14ac:dyDescent="0.2">
      <c r="U107" s="112"/>
      <c r="V107" s="130"/>
      <c r="W107" s="130"/>
      <c r="X107" s="131"/>
      <c r="Y107" s="112"/>
      <c r="Z107" s="132"/>
      <c r="AA107" s="112"/>
      <c r="AB107" s="132"/>
      <c r="AC107" s="112"/>
      <c r="AD107" s="131"/>
      <c r="AE107" s="112"/>
      <c r="AF107" s="131"/>
      <c r="AG107" s="112"/>
      <c r="AH107" s="131"/>
      <c r="AI107" s="112"/>
      <c r="AJ107" s="131"/>
      <c r="AK107" s="112"/>
      <c r="AL107" s="131"/>
      <c r="AM107" s="112"/>
      <c r="AN107" s="112"/>
      <c r="BP107" s="74"/>
    </row>
    <row r="108" spans="1:136" x14ac:dyDescent="0.2">
      <c r="U108" s="112"/>
      <c r="V108" s="130"/>
      <c r="W108" s="130"/>
      <c r="X108" s="131"/>
      <c r="Y108" s="112"/>
      <c r="Z108" s="132"/>
      <c r="AA108" s="112"/>
      <c r="AB108" s="132"/>
      <c r="AC108" s="112"/>
      <c r="AD108" s="131"/>
      <c r="AE108" s="112"/>
      <c r="AF108" s="131"/>
      <c r="AG108" s="112"/>
      <c r="AH108" s="131"/>
      <c r="AI108" s="112"/>
      <c r="AJ108" s="131"/>
      <c r="AK108" s="112"/>
      <c r="AL108" s="131"/>
      <c r="AM108" s="112"/>
      <c r="AN108" s="112"/>
      <c r="BP108" s="74"/>
    </row>
    <row r="109" spans="1:136" x14ac:dyDescent="0.2">
      <c r="U109" s="112"/>
      <c r="V109" s="130"/>
      <c r="W109" s="130"/>
      <c r="X109" s="131"/>
      <c r="Y109" s="112"/>
      <c r="Z109" s="132"/>
      <c r="AA109" s="112"/>
      <c r="AB109" s="132"/>
      <c r="AC109" s="112"/>
      <c r="AD109" s="131"/>
      <c r="AE109" s="112"/>
      <c r="AF109" s="131"/>
      <c r="AG109" s="112"/>
      <c r="AH109" s="131"/>
      <c r="AI109" s="112"/>
      <c r="AJ109" s="131"/>
      <c r="AK109" s="112"/>
      <c r="AL109" s="131"/>
      <c r="AM109" s="112"/>
      <c r="AN109" s="112"/>
      <c r="BP109" s="74"/>
    </row>
    <row r="110" spans="1:136" x14ac:dyDescent="0.2">
      <c r="U110" s="112"/>
      <c r="V110" s="130"/>
      <c r="W110" s="130"/>
      <c r="X110" s="131"/>
      <c r="Y110" s="112"/>
      <c r="Z110" s="132"/>
      <c r="AA110" s="112"/>
      <c r="AB110" s="132"/>
      <c r="AC110" s="112"/>
      <c r="AD110" s="131"/>
      <c r="AE110" s="112"/>
      <c r="AF110" s="131"/>
      <c r="AG110" s="112"/>
      <c r="AH110" s="131"/>
      <c r="AI110" s="112"/>
      <c r="AJ110" s="131"/>
      <c r="AK110" s="112"/>
      <c r="AL110" s="131"/>
      <c r="AM110" s="112"/>
      <c r="AN110" s="112"/>
      <c r="BP110" s="74"/>
    </row>
    <row r="111" spans="1:136" x14ac:dyDescent="0.2">
      <c r="U111" s="112"/>
      <c r="V111" s="130"/>
      <c r="W111" s="130"/>
      <c r="X111" s="131"/>
      <c r="Y111" s="112"/>
      <c r="Z111" s="132"/>
      <c r="AA111" s="112"/>
      <c r="AB111" s="132"/>
      <c r="AC111" s="112"/>
      <c r="AD111" s="131"/>
      <c r="AE111" s="112"/>
      <c r="AF111" s="131"/>
      <c r="AG111" s="112"/>
      <c r="AH111" s="131"/>
      <c r="AI111" s="112"/>
      <c r="AJ111" s="131"/>
      <c r="AK111" s="112"/>
      <c r="AL111" s="131"/>
      <c r="AM111" s="112"/>
      <c r="AN111" s="112"/>
      <c r="BP111" s="74"/>
    </row>
    <row r="112" spans="1:136" x14ac:dyDescent="0.2">
      <c r="U112" s="112"/>
      <c r="V112" s="130"/>
      <c r="W112" s="130"/>
      <c r="X112" s="131"/>
      <c r="Y112" s="112"/>
      <c r="Z112" s="132"/>
      <c r="AA112" s="112"/>
      <c r="AB112" s="132"/>
      <c r="AC112" s="112"/>
      <c r="AD112" s="131"/>
      <c r="AE112" s="112"/>
      <c r="AF112" s="131"/>
      <c r="AG112" s="112"/>
      <c r="AH112" s="131"/>
      <c r="AI112" s="112"/>
      <c r="AJ112" s="131"/>
      <c r="AK112" s="112"/>
      <c r="AL112" s="131"/>
      <c r="AM112" s="112"/>
      <c r="AN112" s="112"/>
      <c r="BP112" s="74"/>
    </row>
    <row r="113" spans="21:78" x14ac:dyDescent="0.2">
      <c r="U113" s="112"/>
      <c r="V113" s="130"/>
      <c r="W113" s="130"/>
      <c r="X113" s="131"/>
      <c r="Y113" s="112"/>
      <c r="Z113" s="132"/>
      <c r="AA113" s="112"/>
      <c r="AB113" s="132"/>
      <c r="AC113" s="112"/>
      <c r="AD113" s="131"/>
      <c r="AE113" s="112"/>
      <c r="AF113" s="131"/>
      <c r="AG113" s="112"/>
      <c r="AH113" s="131"/>
      <c r="AI113" s="112"/>
      <c r="AJ113" s="131"/>
      <c r="AK113" s="112"/>
      <c r="AL113" s="131"/>
      <c r="AM113" s="112"/>
      <c r="AN113" s="112"/>
      <c r="BP113" s="74"/>
    </row>
    <row r="114" spans="21:78" x14ac:dyDescent="0.2">
      <c r="U114" s="112"/>
      <c r="V114" s="130"/>
      <c r="W114" s="130"/>
      <c r="X114" s="131"/>
      <c r="Y114" s="112"/>
      <c r="Z114" s="132"/>
      <c r="AA114" s="112"/>
      <c r="AB114" s="132"/>
      <c r="AC114" s="112"/>
      <c r="AD114" s="131"/>
      <c r="AE114" s="112"/>
      <c r="AF114" s="131"/>
      <c r="AG114" s="112"/>
      <c r="AH114" s="131"/>
      <c r="AI114" s="112"/>
      <c r="AJ114" s="131"/>
      <c r="AK114" s="112"/>
      <c r="AL114" s="131"/>
      <c r="AM114" s="112"/>
      <c r="AN114" s="112"/>
      <c r="BP114" s="74"/>
    </row>
    <row r="115" spans="21:78" x14ac:dyDescent="0.2">
      <c r="U115" s="112"/>
      <c r="V115" s="130"/>
      <c r="W115" s="130"/>
      <c r="X115" s="131"/>
      <c r="Y115" s="112"/>
      <c r="Z115" s="132"/>
      <c r="AA115" s="112"/>
      <c r="AB115" s="132"/>
      <c r="AC115" s="112"/>
      <c r="AD115" s="131"/>
      <c r="AE115" s="112"/>
      <c r="AF115" s="131"/>
      <c r="AG115" s="112"/>
      <c r="AH115" s="131"/>
      <c r="AI115" s="112"/>
      <c r="AJ115" s="131"/>
      <c r="AK115" s="112"/>
      <c r="AL115" s="131"/>
      <c r="AM115" s="112"/>
      <c r="AN115" s="112"/>
      <c r="BP115" s="74"/>
    </row>
    <row r="116" spans="21:78" x14ac:dyDescent="0.2">
      <c r="U116" s="112"/>
      <c r="V116" s="130"/>
      <c r="W116" s="130"/>
      <c r="X116" s="131"/>
      <c r="Y116" s="112"/>
      <c r="Z116" s="132"/>
      <c r="AA116" s="112"/>
      <c r="AB116" s="132"/>
      <c r="AC116" s="112"/>
      <c r="AD116" s="131"/>
      <c r="AE116" s="112"/>
      <c r="AF116" s="131"/>
      <c r="AG116" s="112"/>
      <c r="AH116" s="131"/>
      <c r="AI116" s="112"/>
      <c r="AJ116" s="131"/>
      <c r="AK116" s="112"/>
      <c r="AL116" s="131"/>
      <c r="AM116" s="112"/>
      <c r="AN116" s="112"/>
      <c r="BP116" s="74"/>
    </row>
    <row r="117" spans="21:78" x14ac:dyDescent="0.2">
      <c r="U117" s="112"/>
      <c r="V117" s="130"/>
      <c r="W117" s="130"/>
      <c r="X117" s="131"/>
      <c r="Y117" s="112"/>
      <c r="Z117" s="132"/>
      <c r="AA117" s="112"/>
      <c r="AB117" s="132"/>
      <c r="AC117" s="112"/>
      <c r="AD117" s="131"/>
      <c r="AE117" s="112"/>
      <c r="AF117" s="131"/>
      <c r="AG117" s="112"/>
      <c r="AH117" s="131"/>
      <c r="AI117" s="112"/>
      <c r="AJ117" s="131"/>
      <c r="AK117" s="112"/>
      <c r="AL117" s="131"/>
      <c r="AM117" s="112"/>
      <c r="AN117" s="112"/>
      <c r="BP117" s="74"/>
    </row>
    <row r="118" spans="21:78" x14ac:dyDescent="0.2">
      <c r="U118" s="112"/>
      <c r="V118" s="130"/>
      <c r="W118" s="130"/>
      <c r="X118" s="131"/>
      <c r="Y118" s="112"/>
      <c r="Z118" s="132"/>
      <c r="AA118" s="112"/>
      <c r="AB118" s="132"/>
      <c r="AC118" s="112"/>
      <c r="AD118" s="131"/>
      <c r="AE118" s="112"/>
      <c r="AF118" s="131"/>
      <c r="AG118" s="112"/>
      <c r="AH118" s="131"/>
      <c r="AI118" s="112"/>
      <c r="AJ118" s="131"/>
      <c r="AK118" s="112"/>
      <c r="AL118" s="131"/>
      <c r="AM118" s="112"/>
      <c r="AN118" s="112"/>
      <c r="BP118" s="74"/>
    </row>
    <row r="119" spans="21:78" x14ac:dyDescent="0.2">
      <c r="U119" s="112"/>
      <c r="V119" s="130"/>
      <c r="W119" s="130"/>
      <c r="X119" s="131"/>
      <c r="Y119" s="112"/>
      <c r="Z119" s="132"/>
      <c r="AA119" s="112"/>
      <c r="AB119" s="132"/>
      <c r="AC119" s="112"/>
      <c r="AD119" s="131"/>
      <c r="AE119" s="112"/>
      <c r="AF119" s="131"/>
      <c r="AG119" s="112"/>
      <c r="AH119" s="131"/>
      <c r="AI119" s="112"/>
      <c r="AJ119" s="131"/>
      <c r="AK119" s="112"/>
      <c r="AL119" s="131"/>
      <c r="AM119" s="112"/>
      <c r="AN119" s="112"/>
      <c r="BP119" s="74"/>
      <c r="BZ119" s="84"/>
    </row>
    <row r="120" spans="21:78" x14ac:dyDescent="0.2">
      <c r="U120" s="112"/>
      <c r="V120" s="130"/>
      <c r="W120" s="130"/>
      <c r="X120" s="131"/>
      <c r="Y120" s="112"/>
      <c r="Z120" s="132"/>
      <c r="AA120" s="112"/>
      <c r="AB120" s="132"/>
      <c r="AC120" s="112"/>
      <c r="AD120" s="131"/>
      <c r="AE120" s="112"/>
      <c r="AF120" s="131"/>
      <c r="AG120" s="112"/>
      <c r="AH120" s="131"/>
      <c r="AI120" s="112"/>
      <c r="AJ120" s="131"/>
      <c r="AK120" s="112"/>
      <c r="AL120" s="131"/>
      <c r="AM120" s="112"/>
      <c r="AN120" s="112"/>
      <c r="BP120" s="74"/>
      <c r="BZ120" s="84"/>
    </row>
    <row r="121" spans="21:78" x14ac:dyDescent="0.2">
      <c r="U121" s="112"/>
      <c r="V121" s="130"/>
      <c r="W121" s="130"/>
      <c r="X121" s="131"/>
      <c r="Y121" s="112"/>
      <c r="Z121" s="132"/>
      <c r="AA121" s="112"/>
      <c r="AB121" s="132"/>
      <c r="AC121" s="112"/>
      <c r="AD121" s="131"/>
      <c r="AE121" s="112"/>
      <c r="AF121" s="131"/>
      <c r="AG121" s="112"/>
      <c r="AH121" s="131"/>
      <c r="AI121" s="112"/>
      <c r="AJ121" s="131"/>
      <c r="AK121" s="112"/>
      <c r="AL121" s="131"/>
      <c r="AM121" s="112"/>
      <c r="AN121" s="112"/>
      <c r="BP121" s="74"/>
      <c r="BZ121" s="84"/>
    </row>
    <row r="122" spans="21:78" x14ac:dyDescent="0.2">
      <c r="BP122" s="74"/>
      <c r="BZ122" s="84"/>
    </row>
    <row r="123" spans="21:78" x14ac:dyDescent="0.2">
      <c r="BP123" s="74"/>
      <c r="BZ123" s="84"/>
    </row>
    <row r="124" spans="21:78" x14ac:dyDescent="0.2">
      <c r="BP124" s="74"/>
      <c r="BZ124" s="84"/>
    </row>
    <row r="125" spans="21:78" x14ac:dyDescent="0.2">
      <c r="BP125" s="74"/>
      <c r="BZ125" s="84"/>
    </row>
    <row r="126" spans="21:78" x14ac:dyDescent="0.2">
      <c r="BP126" s="74"/>
      <c r="BZ126" s="84"/>
    </row>
    <row r="127" spans="21:78" x14ac:dyDescent="0.2">
      <c r="BP127" s="74"/>
      <c r="BZ127" s="84"/>
    </row>
    <row r="128" spans="21:78" x14ac:dyDescent="0.2">
      <c r="BP128" s="74"/>
      <c r="BZ128" s="84"/>
    </row>
    <row r="129" spans="68:78" x14ac:dyDescent="0.2">
      <c r="BP129" s="74"/>
      <c r="BZ129" s="84"/>
    </row>
    <row r="130" spans="68:78" x14ac:dyDescent="0.2">
      <c r="BP130" s="74"/>
      <c r="BZ130" s="84"/>
    </row>
    <row r="131" spans="68:78" x14ac:dyDescent="0.2">
      <c r="BP131" s="74"/>
      <c r="BZ131" s="84"/>
    </row>
    <row r="132" spans="68:78" x14ac:dyDescent="0.2">
      <c r="BP132" s="74"/>
      <c r="BZ132" s="84"/>
    </row>
    <row r="133" spans="68:78" x14ac:dyDescent="0.2">
      <c r="BP133" s="74"/>
      <c r="BZ133" s="84"/>
    </row>
    <row r="134" spans="68:78" x14ac:dyDescent="0.2">
      <c r="BP134" s="74"/>
      <c r="BZ134" s="84"/>
    </row>
    <row r="135" spans="68:78" x14ac:dyDescent="0.2">
      <c r="BP135" s="74"/>
      <c r="BZ135" s="84"/>
    </row>
    <row r="136" spans="68:78" x14ac:dyDescent="0.2">
      <c r="BP136" s="74"/>
      <c r="BZ136" s="84"/>
    </row>
    <row r="137" spans="68:78" x14ac:dyDescent="0.2">
      <c r="BP137" s="74"/>
      <c r="BZ137" s="84"/>
    </row>
    <row r="138" spans="68:78" x14ac:dyDescent="0.2">
      <c r="BP138" s="74"/>
      <c r="BZ138" s="84"/>
    </row>
    <row r="139" spans="68:78" x14ac:dyDescent="0.2">
      <c r="BP139" s="74"/>
      <c r="BZ139" s="84"/>
    </row>
    <row r="140" spans="68:78" x14ac:dyDescent="0.2">
      <c r="BP140" s="74"/>
      <c r="BZ140" s="84"/>
    </row>
    <row r="141" spans="68:78" x14ac:dyDescent="0.2">
      <c r="BP141" s="74"/>
      <c r="BZ141" s="84"/>
    </row>
  </sheetData>
  <sheetProtection sheet="1" objects="1" scenarios="1" selectLockedCells="1"/>
  <mergeCells count="257">
    <mergeCell ref="U50:AF50"/>
    <mergeCell ref="U54:AF54"/>
    <mergeCell ref="AH50:AM50"/>
    <mergeCell ref="AH52:AM52"/>
    <mergeCell ref="AH54:AM54"/>
    <mergeCell ref="BH54:BK54"/>
    <mergeCell ref="BH52:BK52"/>
    <mergeCell ref="BH50:BK50"/>
    <mergeCell ref="M8:R9"/>
    <mergeCell ref="Z12:AA12"/>
    <mergeCell ref="AB12:AC12"/>
    <mergeCell ref="AB13:AC13"/>
    <mergeCell ref="AB14:AC14"/>
    <mergeCell ref="X39:Y39"/>
    <mergeCell ref="X40:Y40"/>
    <mergeCell ref="X35:Y35"/>
    <mergeCell ref="X36:Y36"/>
    <mergeCell ref="X29:Y29"/>
    <mergeCell ref="X30:Y30"/>
    <mergeCell ref="Z20:AA20"/>
    <mergeCell ref="Z21:AA21"/>
    <mergeCell ref="X37:Y37"/>
    <mergeCell ref="X38:Y38"/>
    <mergeCell ref="X31:Y31"/>
    <mergeCell ref="C4:F4"/>
    <mergeCell ref="AN9:AO9"/>
    <mergeCell ref="AN10:AO10"/>
    <mergeCell ref="I5:J5"/>
    <mergeCell ref="AK6:AO6"/>
    <mergeCell ref="AK7:AO7"/>
    <mergeCell ref="V6:AA6"/>
    <mergeCell ref="V7:X7"/>
    <mergeCell ref="Y7:AA7"/>
    <mergeCell ref="C5:F5"/>
    <mergeCell ref="N4:P4"/>
    <mergeCell ref="N5:P5"/>
    <mergeCell ref="N6:P6"/>
    <mergeCell ref="I4:J4"/>
    <mergeCell ref="B8:B9"/>
    <mergeCell ref="C8:I9"/>
    <mergeCell ref="J8:J9"/>
    <mergeCell ref="V9:W9"/>
    <mergeCell ref="V10:W10"/>
    <mergeCell ref="X25:Y25"/>
    <mergeCell ref="X26:Y26"/>
    <mergeCell ref="X17:Y17"/>
    <mergeCell ref="X18:Y18"/>
    <mergeCell ref="X12:Y12"/>
    <mergeCell ref="X13:Y13"/>
    <mergeCell ref="X14:Y14"/>
    <mergeCell ref="X15:Y15"/>
    <mergeCell ref="X16:Y16"/>
    <mergeCell ref="X19:Y19"/>
    <mergeCell ref="X20:Y20"/>
    <mergeCell ref="X21:Y21"/>
    <mergeCell ref="X22:Y22"/>
    <mergeCell ref="X23:Y23"/>
    <mergeCell ref="X24:Y24"/>
    <mergeCell ref="X32:Y32"/>
    <mergeCell ref="X33:Y33"/>
    <mergeCell ref="X34:Y34"/>
    <mergeCell ref="X27:Y27"/>
    <mergeCell ref="X28:Y28"/>
    <mergeCell ref="X43:Y43"/>
    <mergeCell ref="Z13:AA13"/>
    <mergeCell ref="Z14:AA14"/>
    <mergeCell ref="Z15:AA15"/>
    <mergeCell ref="Z16:AA16"/>
    <mergeCell ref="Z17:AA17"/>
    <mergeCell ref="Z18:AA18"/>
    <mergeCell ref="Z19:AA19"/>
    <mergeCell ref="X41:Y41"/>
    <mergeCell ref="X42:Y42"/>
    <mergeCell ref="Z38:AA38"/>
    <mergeCell ref="Z39:AA39"/>
    <mergeCell ref="Z22:AA22"/>
    <mergeCell ref="Z23:AA23"/>
    <mergeCell ref="Z24:AA24"/>
    <mergeCell ref="Z25:AA25"/>
    <mergeCell ref="Z26:AA26"/>
    <mergeCell ref="Z27:AA27"/>
    <mergeCell ref="Z30:AA30"/>
    <mergeCell ref="Z31:AA31"/>
    <mergeCell ref="Z32:AA32"/>
    <mergeCell ref="Z33:AA33"/>
    <mergeCell ref="Z36:AA36"/>
    <mergeCell ref="Z37:AA37"/>
    <mergeCell ref="AB15:AC15"/>
    <mergeCell ref="AB16:AC16"/>
    <mergeCell ref="AB17:AC17"/>
    <mergeCell ref="AB18:AC18"/>
    <mergeCell ref="AB25:AC25"/>
    <mergeCell ref="AB26:AC26"/>
    <mergeCell ref="AB19:AC19"/>
    <mergeCell ref="AB20:AC20"/>
    <mergeCell ref="AB21:AC21"/>
    <mergeCell ref="AB22:AC22"/>
    <mergeCell ref="AB23:AC23"/>
    <mergeCell ref="AB24:AC24"/>
    <mergeCell ref="AB32:AC32"/>
    <mergeCell ref="Z40:AA40"/>
    <mergeCell ref="Z41:AA41"/>
    <mergeCell ref="Z42:AA42"/>
    <mergeCell ref="AB33:AC33"/>
    <mergeCell ref="AB34:AC34"/>
    <mergeCell ref="AB27:AC27"/>
    <mergeCell ref="AB28:AC28"/>
    <mergeCell ref="Z43:AA43"/>
    <mergeCell ref="Z34:AA34"/>
    <mergeCell ref="Z35:AA35"/>
    <mergeCell ref="Z28:AA28"/>
    <mergeCell ref="Z29:AA29"/>
    <mergeCell ref="AB39:AC39"/>
    <mergeCell ref="AB40:AC40"/>
    <mergeCell ref="AB35:AC35"/>
    <mergeCell ref="AB36:AC36"/>
    <mergeCell ref="AB29:AC29"/>
    <mergeCell ref="AB30:AC30"/>
    <mergeCell ref="AB43:AC43"/>
    <mergeCell ref="AB41:AC41"/>
    <mergeCell ref="AB42:AC42"/>
    <mergeCell ref="AB37:AC37"/>
    <mergeCell ref="AB38:AC38"/>
    <mergeCell ref="AB31:AC31"/>
    <mergeCell ref="AD33:AE33"/>
    <mergeCell ref="AD34:AE34"/>
    <mergeCell ref="AD29:AE29"/>
    <mergeCell ref="AD30:AE30"/>
    <mergeCell ref="AD31:AE31"/>
    <mergeCell ref="AD32:AE32"/>
    <mergeCell ref="AD21:AE21"/>
    <mergeCell ref="AD22:AE22"/>
    <mergeCell ref="AD23:AE23"/>
    <mergeCell ref="AD24:AE24"/>
    <mergeCell ref="AD25:AE25"/>
    <mergeCell ref="AD26:AE26"/>
    <mergeCell ref="AD27:AE27"/>
    <mergeCell ref="AD28:AE28"/>
    <mergeCell ref="AH12:AI12"/>
    <mergeCell ref="AH13:AI13"/>
    <mergeCell ref="AH14:AI14"/>
    <mergeCell ref="AH15:AI15"/>
    <mergeCell ref="AH16:AI16"/>
    <mergeCell ref="AF12:AG12"/>
    <mergeCell ref="AF13:AG13"/>
    <mergeCell ref="AF14:AG14"/>
    <mergeCell ref="AF15:AG15"/>
    <mergeCell ref="AF16:AG16"/>
    <mergeCell ref="AD12:AE12"/>
    <mergeCell ref="AD13:AE13"/>
    <mergeCell ref="AD14:AE14"/>
    <mergeCell ref="AD15:AE15"/>
    <mergeCell ref="AD16:AE16"/>
    <mergeCell ref="AD17:AE17"/>
    <mergeCell ref="AD18:AE18"/>
    <mergeCell ref="AD19:AE19"/>
    <mergeCell ref="AD20:AE20"/>
    <mergeCell ref="AD35:AE35"/>
    <mergeCell ref="AD36:AE36"/>
    <mergeCell ref="AH23:AI23"/>
    <mergeCell ref="AH24:AI24"/>
    <mergeCell ref="AH21:AI21"/>
    <mergeCell ref="AH22:AI22"/>
    <mergeCell ref="AH39:AI39"/>
    <mergeCell ref="AH40:AI40"/>
    <mergeCell ref="AH29:AI29"/>
    <mergeCell ref="AH30:AI30"/>
    <mergeCell ref="AH31:AI31"/>
    <mergeCell ref="AH32:AI32"/>
    <mergeCell ref="AH33:AI33"/>
    <mergeCell ref="AH34:AI34"/>
    <mergeCell ref="AF23:AG23"/>
    <mergeCell ref="AF24:AG24"/>
    <mergeCell ref="AF25:AG25"/>
    <mergeCell ref="AF26:AG26"/>
    <mergeCell ref="AF27:AG27"/>
    <mergeCell ref="AF28:AG28"/>
    <mergeCell ref="AF29:AG29"/>
    <mergeCell ref="AF30:AG30"/>
    <mergeCell ref="AD37:AE37"/>
    <mergeCell ref="AD38:AE38"/>
    <mergeCell ref="AF41:AG41"/>
    <mergeCell ref="AH17:AI17"/>
    <mergeCell ref="AH18:AI18"/>
    <mergeCell ref="AH19:AI19"/>
    <mergeCell ref="AH20:AI20"/>
    <mergeCell ref="AF19:AG19"/>
    <mergeCell ref="AF42:AG42"/>
    <mergeCell ref="AF31:AG31"/>
    <mergeCell ref="AF32:AG32"/>
    <mergeCell ref="AF33:AG33"/>
    <mergeCell ref="AF34:AG34"/>
    <mergeCell ref="AF35:AG35"/>
    <mergeCell ref="AF36:AG36"/>
    <mergeCell ref="AF37:AG37"/>
    <mergeCell ref="AF38:AG38"/>
    <mergeCell ref="AH41:AI41"/>
    <mergeCell ref="AH35:AI35"/>
    <mergeCell ref="AH36:AI36"/>
    <mergeCell ref="AH37:AI37"/>
    <mergeCell ref="AH38:AI38"/>
    <mergeCell ref="AH25:AI25"/>
    <mergeCell ref="AH26:AI26"/>
    <mergeCell ref="AH27:AI27"/>
    <mergeCell ref="AH28:AI28"/>
    <mergeCell ref="AJ16:AK16"/>
    <mergeCell ref="AJ17:AK17"/>
    <mergeCell ref="AJ18:AK18"/>
    <mergeCell ref="AJ30:AK30"/>
    <mergeCell ref="AF20:AG20"/>
    <mergeCell ref="AF21:AG21"/>
    <mergeCell ref="AF22:AG22"/>
    <mergeCell ref="AF17:AG17"/>
    <mergeCell ref="AF18:AG18"/>
    <mergeCell ref="AJ25:AK25"/>
    <mergeCell ref="AJ22:AK22"/>
    <mergeCell ref="AJ38:AK38"/>
    <mergeCell ref="AJ39:AK39"/>
    <mergeCell ref="AJ40:AK40"/>
    <mergeCell ref="AJ41:AK41"/>
    <mergeCell ref="AJ19:AK19"/>
    <mergeCell ref="AJ20:AK20"/>
    <mergeCell ref="AJ21:AK21"/>
    <mergeCell ref="AJ35:AK35"/>
    <mergeCell ref="AJ24:AK24"/>
    <mergeCell ref="AJ29:AK29"/>
    <mergeCell ref="AJ26:AK26"/>
    <mergeCell ref="AJ27:AK27"/>
    <mergeCell ref="AJ28:AK28"/>
    <mergeCell ref="AJ36:AK36"/>
    <mergeCell ref="AJ23:AK23"/>
    <mergeCell ref="AJ32:AK32"/>
    <mergeCell ref="AJ33:AK33"/>
    <mergeCell ref="AJ12:AK12"/>
    <mergeCell ref="U53:AA53"/>
    <mergeCell ref="AJ31:AK31"/>
    <mergeCell ref="AJ34:AK34"/>
    <mergeCell ref="AJ42:AK42"/>
    <mergeCell ref="AJ43:AK43"/>
    <mergeCell ref="AJ37:AK37"/>
    <mergeCell ref="AP54:AQ54"/>
    <mergeCell ref="AP55:AQ55"/>
    <mergeCell ref="U55:AA55"/>
    <mergeCell ref="U52:Z52"/>
    <mergeCell ref="AF43:AG43"/>
    <mergeCell ref="AF39:AG39"/>
    <mergeCell ref="AF40:AG40"/>
    <mergeCell ref="AH42:AI42"/>
    <mergeCell ref="AH43:AI43"/>
    <mergeCell ref="AD43:AE43"/>
    <mergeCell ref="AD39:AE39"/>
    <mergeCell ref="AD40:AE40"/>
    <mergeCell ref="AD41:AE41"/>
    <mergeCell ref="AD42:AE42"/>
    <mergeCell ref="AJ13:AK13"/>
    <mergeCell ref="AJ14:AK14"/>
    <mergeCell ref="AJ15:AK15"/>
  </mergeCells>
  <phoneticPr fontId="0" type="noConversion"/>
  <printOptions horizontalCentered="1"/>
  <pageMargins left="0.25" right="0.5" top="1" bottom="0.25" header="0.25" footer="0.01"/>
  <pageSetup scale="81" orientation="portrait" verticalDpi="300" r:id="rId1"/>
  <headerFooter alignWithMargins="0">
    <oddHeader>&amp;C&amp;"Arial,Regular"&amp;12&amp;G
SAN LUIS OBISPO COUNTY OFFICE OF EDUCATION
MILEAGE EXPENSE CLAIM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F186"/>
  <sheetViews>
    <sheetView showRowColHeaders="0" showOutlineSymbols="0" topLeftCell="M1" zoomScale="115" zoomScaleNormal="115" workbookViewId="0">
      <selection activeCell="X4" sqref="X4"/>
    </sheetView>
  </sheetViews>
  <sheetFormatPr defaultColWidth="9" defaultRowHeight="12.75" x14ac:dyDescent="0.2"/>
  <cols>
    <col min="1" max="1" width="1.25" style="23" customWidth="1"/>
    <col min="2" max="2" width="9" style="12" customWidth="1"/>
    <col min="3" max="9" width="5.375" style="12" customWidth="1"/>
    <col min="10" max="11" width="7.625" style="12" customWidth="1"/>
    <col min="12" max="12" width="11.625" style="12" customWidth="1"/>
    <col min="13" max="13" width="5.875" style="9" customWidth="1"/>
    <col min="14" max="14" width="14.625" style="25" customWidth="1"/>
    <col min="15" max="15" width="5.875" style="25" customWidth="1"/>
    <col min="16" max="16" width="14.625" style="25" customWidth="1"/>
    <col min="17" max="17" width="5.875" customWidth="1"/>
    <col min="18" max="18" width="15.375" style="36" bestFit="1" customWidth="1"/>
    <col min="19" max="20" width="19.125" style="12" customWidth="1"/>
    <col min="21" max="21" width="9" style="12" customWidth="1"/>
    <col min="22" max="22" width="8.25" style="12" customWidth="1"/>
    <col min="23" max="23" width="4.25" style="12" customWidth="1"/>
    <col min="24" max="24" width="6.75" style="12" customWidth="1"/>
    <col min="25" max="25" width="21.375" style="12" customWidth="1"/>
    <col min="26" max="26" width="4.75" style="12" customWidth="1"/>
    <col min="27" max="27" width="5.625" style="12" customWidth="1"/>
    <col min="28" max="28" width="6.375" style="12" bestFit="1" customWidth="1"/>
    <col min="29" max="29" width="21.125" style="12" customWidth="1"/>
    <col min="30" max="30" width="6.625" style="12" customWidth="1"/>
    <col min="31" max="31" width="22.25" style="12" customWidth="1"/>
    <col min="32" max="33" width="9" style="12" customWidth="1"/>
    <col min="34" max="34" width="22.875" style="12" customWidth="1"/>
    <col min="35" max="38" width="9" style="12" customWidth="1"/>
    <col min="39" max="39" width="21.5" style="12" customWidth="1"/>
    <col min="40" max="16384" width="9" style="12"/>
  </cols>
  <sheetData>
    <row r="1" spans="1:32" x14ac:dyDescent="0.2">
      <c r="A1"/>
      <c r="B1"/>
      <c r="C1"/>
      <c r="D1"/>
      <c r="E1"/>
      <c r="F1"/>
      <c r="G1"/>
      <c r="H1"/>
      <c r="I1"/>
      <c r="J1"/>
      <c r="K1"/>
      <c r="L1" s="7"/>
      <c r="M1" s="48"/>
      <c r="N1" s="49"/>
      <c r="O1" s="49"/>
      <c r="P1" s="49"/>
      <c r="Q1" s="4"/>
      <c r="R1" s="49"/>
      <c r="S1" s="16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6.5" customHeight="1" x14ac:dyDescent="0.2">
      <c r="A2" s="15"/>
      <c r="B2" s="10" t="s">
        <v>89</v>
      </c>
      <c r="C2" s="394"/>
      <c r="D2" s="395"/>
      <c r="E2" s="396"/>
      <c r="F2" s="16"/>
      <c r="G2" s="10" t="s">
        <v>87</v>
      </c>
      <c r="H2" s="391"/>
      <c r="I2" s="391"/>
      <c r="J2" s="10" t="s">
        <v>88</v>
      </c>
      <c r="K2" s="17"/>
      <c r="M2" s="388"/>
      <c r="N2" s="389"/>
      <c r="O2" s="389"/>
      <c r="P2" s="389"/>
      <c r="Q2" s="389"/>
      <c r="R2" s="390"/>
      <c r="S2" s="16"/>
      <c r="V2" s="5"/>
      <c r="W2" s="26"/>
      <c r="X2" s="26"/>
      <c r="Y2" s="26"/>
      <c r="Z2" s="26"/>
      <c r="AA2" s="5"/>
      <c r="AB2" s="5"/>
      <c r="AC2" s="5"/>
      <c r="AD2" s="5"/>
      <c r="AE2" s="5"/>
      <c r="AF2" s="5"/>
    </row>
    <row r="3" spans="1:32" ht="16.5" customHeight="1" x14ac:dyDescent="0.2">
      <c r="A3" s="18"/>
      <c r="B3" s="10" t="s">
        <v>143</v>
      </c>
      <c r="C3" s="394"/>
      <c r="D3" s="395"/>
      <c r="E3" s="396"/>
      <c r="F3" s="16"/>
      <c r="G3" s="10" t="s">
        <v>144</v>
      </c>
      <c r="H3" s="391"/>
      <c r="I3" s="391"/>
      <c r="J3" s="10" t="s">
        <v>145</v>
      </c>
      <c r="K3" s="17"/>
      <c r="M3" s="386" t="s">
        <v>71</v>
      </c>
      <c r="N3" s="386"/>
      <c r="O3" s="386"/>
      <c r="P3" s="386"/>
      <c r="Q3" s="386"/>
      <c r="R3" s="386"/>
      <c r="S3" s="16"/>
      <c r="V3" s="5"/>
      <c r="W3" s="27"/>
      <c r="X3" s="28"/>
      <c r="Y3" s="192" t="s">
        <v>140</v>
      </c>
      <c r="Z3" s="29"/>
      <c r="AA3" s="30"/>
      <c r="AB3" s="406" t="s">
        <v>213</v>
      </c>
      <c r="AC3" s="407"/>
      <c r="AF3" s="5"/>
    </row>
    <row r="4" spans="1:32" ht="12.75" customHeight="1" x14ac:dyDescent="0.2">
      <c r="A4" s="4"/>
      <c r="B4" s="11"/>
      <c r="C4" s="4"/>
      <c r="D4" s="4"/>
      <c r="E4" s="14"/>
      <c r="F4" s="14"/>
      <c r="G4" s="14"/>
      <c r="H4" s="14"/>
      <c r="I4" s="14"/>
      <c r="J4" s="14"/>
      <c r="K4" s="14"/>
      <c r="L4" s="1"/>
      <c r="M4" s="387"/>
      <c r="N4" s="387"/>
      <c r="O4" s="387"/>
      <c r="P4" s="387"/>
      <c r="Q4" s="387"/>
      <c r="R4" s="387"/>
      <c r="S4" s="16"/>
      <c r="V4" s="5"/>
      <c r="W4" s="273">
        <v>71</v>
      </c>
      <c r="X4" s="273" t="s">
        <v>295</v>
      </c>
      <c r="Y4" s="273" t="s">
        <v>294</v>
      </c>
      <c r="Z4" s="273">
        <v>71</v>
      </c>
      <c r="AA4" s="30"/>
      <c r="AB4" s="321" t="str">
        <f>+X4</f>
        <v>AA</v>
      </c>
      <c r="AC4" s="320" t="str">
        <f>+Y4</f>
        <v>Almond Acres</v>
      </c>
      <c r="AF4" s="5"/>
    </row>
    <row r="5" spans="1:32" ht="15" customHeight="1" x14ac:dyDescent="0.2">
      <c r="A5" s="4"/>
      <c r="B5" s="397" t="s">
        <v>90</v>
      </c>
      <c r="C5" s="399" t="s">
        <v>141</v>
      </c>
      <c r="D5" s="400"/>
      <c r="E5" s="400"/>
      <c r="F5" s="400"/>
      <c r="G5" s="400"/>
      <c r="H5" s="400"/>
      <c r="I5" s="401"/>
      <c r="J5" s="399" t="s">
        <v>91</v>
      </c>
      <c r="K5" s="401"/>
      <c r="L5" s="1"/>
      <c r="M5" s="409" t="s">
        <v>142</v>
      </c>
      <c r="N5" s="410"/>
      <c r="O5" s="410"/>
      <c r="P5" s="410"/>
      <c r="Q5" s="410"/>
      <c r="R5" s="411"/>
      <c r="S5" s="50"/>
      <c r="T5" s="35"/>
      <c r="V5" s="5"/>
      <c r="W5" s="228">
        <v>32</v>
      </c>
      <c r="X5" s="229" t="s">
        <v>55</v>
      </c>
      <c r="Y5" s="230" t="s">
        <v>56</v>
      </c>
      <c r="Z5" s="231">
        <v>32</v>
      </c>
      <c r="AA5" s="30"/>
      <c r="AB5" s="321" t="str">
        <f t="shared" ref="AB5:AB54" si="0">+X5</f>
        <v>AGHS</v>
      </c>
      <c r="AC5" s="320" t="str">
        <f t="shared" ref="AC5:AC54" si="1">+Y5</f>
        <v>Arroyo Grande HS</v>
      </c>
      <c r="AF5" s="5"/>
    </row>
    <row r="6" spans="1:32" ht="15" customHeight="1" x14ac:dyDescent="0.2">
      <c r="A6" s="4"/>
      <c r="B6" s="398"/>
      <c r="C6" s="402"/>
      <c r="D6" s="403"/>
      <c r="E6" s="403"/>
      <c r="F6" s="403"/>
      <c r="G6" s="403"/>
      <c r="H6" s="403"/>
      <c r="I6" s="404"/>
      <c r="J6" s="402"/>
      <c r="K6" s="404"/>
      <c r="L6" s="1"/>
      <c r="M6" s="260" t="str">
        <f>'Print WorkSheet'!AB4</f>
        <v>AA</v>
      </c>
      <c r="N6" s="261" t="str">
        <f>'Print WorkSheet'!AC4</f>
        <v>Almond Acres</v>
      </c>
      <c r="O6" s="263" t="str">
        <f>'Print WorkSheet'!AB38</f>
        <v>HW</v>
      </c>
      <c r="P6" s="261" t="str">
        <f>'Print WorkSheet'!AC38</f>
        <v>Hawthorne Elem</v>
      </c>
      <c r="Q6" s="264" t="str">
        <f>'Print WorkSheet'!AB72</f>
        <v>SG</v>
      </c>
      <c r="R6" s="262" t="str">
        <f>'Print WorkSheet'!AC72</f>
        <v>San Gabriel Elem</v>
      </c>
      <c r="S6" s="51"/>
      <c r="T6" s="6"/>
      <c r="V6" s="5"/>
      <c r="W6" s="228">
        <v>60</v>
      </c>
      <c r="X6" s="229" t="s">
        <v>226</v>
      </c>
      <c r="Y6" s="232" t="s">
        <v>227</v>
      </c>
      <c r="Z6" s="231">
        <v>60</v>
      </c>
      <c r="AA6" s="30"/>
      <c r="AB6" s="321" t="str">
        <f t="shared" si="0"/>
        <v>ADO</v>
      </c>
      <c r="AC6" s="320" t="str">
        <f t="shared" si="1"/>
        <v>Atascadero DO</v>
      </c>
      <c r="AF6" s="5"/>
    </row>
    <row r="7" spans="1:32" ht="15" customHeight="1" x14ac:dyDescent="0.2">
      <c r="A7" s="16"/>
      <c r="B7" s="8" t="s">
        <v>0</v>
      </c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405" t="s">
        <v>86</v>
      </c>
      <c r="K7" s="405"/>
      <c r="L7" s="1"/>
      <c r="M7" s="260" t="str">
        <f>'Print WorkSheet'!AB5</f>
        <v>AGHS</v>
      </c>
      <c r="N7" s="261" t="str">
        <f>'Print WorkSheet'!AC5</f>
        <v>Arroyo Grande HS</v>
      </c>
      <c r="O7" s="263" t="str">
        <f>'Print WorkSheet'!AB39</f>
        <v>JMS</v>
      </c>
      <c r="P7" s="261" t="str">
        <f>'Print WorkSheet'!AC39</f>
        <v>Judkins MS</v>
      </c>
      <c r="Q7" s="264" t="str">
        <f>'Print WorkSheet'!AB73</f>
        <v>SLOHS</v>
      </c>
      <c r="R7" s="262" t="str">
        <f>'Print WorkSheet'!AC73</f>
        <v>San Luis Obispo HS</v>
      </c>
      <c r="S7" s="51"/>
      <c r="T7" s="6"/>
      <c r="V7" s="5"/>
      <c r="W7" s="228">
        <v>61</v>
      </c>
      <c r="X7" s="229" t="s">
        <v>105</v>
      </c>
      <c r="Y7" s="230" t="s">
        <v>106</v>
      </c>
      <c r="Z7" s="231">
        <v>61</v>
      </c>
      <c r="AA7" s="30"/>
      <c r="AB7" s="321" t="str">
        <f t="shared" si="0"/>
        <v>ATHS</v>
      </c>
      <c r="AC7" s="320" t="str">
        <f t="shared" si="1"/>
        <v>Atascadero HS</v>
      </c>
      <c r="AF7" s="5"/>
    </row>
    <row r="8" spans="1:32" ht="15" customHeight="1" x14ac:dyDescent="0.2">
      <c r="A8" s="16"/>
      <c r="B8" s="19"/>
      <c r="C8" s="20"/>
      <c r="D8" s="20"/>
      <c r="E8" s="20"/>
      <c r="F8" s="20"/>
      <c r="G8" s="20"/>
      <c r="H8" s="20"/>
      <c r="I8" s="20"/>
      <c r="J8" s="408"/>
      <c r="K8" s="408"/>
      <c r="L8" s="1"/>
      <c r="M8" s="260" t="str">
        <f>'Print WorkSheet'!AB6</f>
        <v>ADO</v>
      </c>
      <c r="N8" s="261" t="str">
        <f>'Print WorkSheet'!AC6</f>
        <v>Atascadero DO</v>
      </c>
      <c r="O8" s="263" t="str">
        <f>'Print WorkSheet'!AB40</f>
        <v>JCS</v>
      </c>
      <c r="P8" s="261" t="str">
        <f>'Print WorkSheet'!AC40</f>
        <v>Juvenile Court Sch</v>
      </c>
      <c r="Q8" s="264" t="str">
        <f>'Print WorkSheet'!AB74</f>
        <v>SM</v>
      </c>
      <c r="R8" s="262" t="str">
        <f>'Print WorkSheet'!AC74</f>
        <v>Santa Margarita Elem</v>
      </c>
      <c r="S8" s="51"/>
      <c r="T8" s="6"/>
      <c r="V8" s="5"/>
      <c r="W8" s="228">
        <v>60</v>
      </c>
      <c r="X8" s="229" t="s">
        <v>103</v>
      </c>
      <c r="Y8" s="230" t="s">
        <v>104</v>
      </c>
      <c r="Z8" s="231">
        <v>60</v>
      </c>
      <c r="AA8" s="30"/>
      <c r="AB8" s="321" t="str">
        <f t="shared" si="0"/>
        <v>AMS</v>
      </c>
      <c r="AC8" s="320" t="str">
        <f t="shared" si="1"/>
        <v>Atascadero MS</v>
      </c>
      <c r="AF8" s="5"/>
    </row>
    <row r="9" spans="1:32" ht="15" customHeight="1" x14ac:dyDescent="0.2">
      <c r="A9" s="16"/>
      <c r="B9" s="19"/>
      <c r="C9" s="20"/>
      <c r="D9" s="20"/>
      <c r="E9" s="20"/>
      <c r="F9" s="20"/>
      <c r="G9" s="20"/>
      <c r="H9" s="20"/>
      <c r="I9" s="20"/>
      <c r="J9" s="392"/>
      <c r="K9" s="392"/>
      <c r="L9" s="1"/>
      <c r="M9" s="260" t="str">
        <f>'Print WorkSheet'!AB7</f>
        <v>ATHS</v>
      </c>
      <c r="N9" s="261" t="str">
        <f>'Print WorkSheet'!AC7</f>
        <v>Atascadero HS</v>
      </c>
      <c r="O9" s="263" t="str">
        <f>'Print WorkSheet'!AB41</f>
        <v>KK</v>
      </c>
      <c r="P9" s="261" t="str">
        <f>'Print WorkSheet'!AC41</f>
        <v>Kermit King Elem</v>
      </c>
      <c r="Q9" s="264" t="str">
        <f>'Print WorkSheet'!AB75</f>
        <v>SR</v>
      </c>
      <c r="R9" s="262" t="str">
        <f>'Print WorkSheet'!AC75</f>
        <v>Santa Rosa  Elem</v>
      </c>
      <c r="S9" s="51"/>
      <c r="T9" s="6"/>
      <c r="V9" s="5"/>
      <c r="W9" s="228">
        <v>40</v>
      </c>
      <c r="X9" s="229" t="s">
        <v>124</v>
      </c>
      <c r="Y9" s="232" t="s">
        <v>107</v>
      </c>
      <c r="Z9" s="231">
        <v>40</v>
      </c>
      <c r="AA9" s="30"/>
      <c r="AB9" s="321" t="str">
        <f t="shared" si="0"/>
        <v>BS</v>
      </c>
      <c r="AC9" s="320" t="str">
        <f t="shared" si="1"/>
        <v>Bauer/Speck</v>
      </c>
      <c r="AF9" s="5"/>
    </row>
    <row r="10" spans="1:32" ht="15" customHeight="1" x14ac:dyDescent="0.2">
      <c r="A10" s="16"/>
      <c r="B10" s="19"/>
      <c r="C10" s="20"/>
      <c r="D10" s="20"/>
      <c r="E10" s="20"/>
      <c r="F10" s="20"/>
      <c r="G10" s="20"/>
      <c r="H10" s="20"/>
      <c r="I10" s="20"/>
      <c r="J10" s="392"/>
      <c r="K10" s="392"/>
      <c r="L10" s="1"/>
      <c r="M10" s="260" t="str">
        <f>'Print WorkSheet'!AB8</f>
        <v>AMS</v>
      </c>
      <c r="N10" s="261" t="str">
        <f>'Print WorkSheet'!AC8</f>
        <v>Atascadero MS</v>
      </c>
      <c r="O10" s="263" t="str">
        <f>'Print WorkSheet'!AB42</f>
        <v>LAMS</v>
      </c>
      <c r="P10" s="261" t="str">
        <f>'Print WorkSheet'!AC42</f>
        <v>Laguna MS</v>
      </c>
      <c r="Q10" s="264" t="str">
        <f>'Print WorkSheet'!AB76</f>
        <v>SN</v>
      </c>
      <c r="R10" s="262" t="str">
        <f>'Print WorkSheet'!AC76</f>
        <v>Shandon Elem</v>
      </c>
      <c r="S10" s="51"/>
      <c r="T10" s="6"/>
      <c r="V10" s="5"/>
      <c r="W10" s="228">
        <v>1</v>
      </c>
      <c r="X10" s="233" t="s">
        <v>14</v>
      </c>
      <c r="Y10" s="232" t="s">
        <v>172</v>
      </c>
      <c r="Z10" s="231">
        <v>1</v>
      </c>
      <c r="AA10" s="30"/>
      <c r="AB10" s="321" t="str">
        <f t="shared" si="0"/>
        <v>BA</v>
      </c>
      <c r="AC10" s="320" t="str">
        <f t="shared" si="1"/>
        <v>Baywood Elem</v>
      </c>
      <c r="AF10" s="5"/>
    </row>
    <row r="11" spans="1:32" ht="15" customHeight="1" x14ac:dyDescent="0.2">
      <c r="A11" s="16"/>
      <c r="B11" s="19"/>
      <c r="C11" s="20"/>
      <c r="D11" s="20"/>
      <c r="E11" s="20"/>
      <c r="F11" s="20"/>
      <c r="G11" s="20"/>
      <c r="H11" s="20"/>
      <c r="I11" s="20"/>
      <c r="J11" s="392"/>
      <c r="K11" s="392"/>
      <c r="L11" s="1"/>
      <c r="M11" s="260" t="str">
        <f>'Print WorkSheet'!AB9</f>
        <v>BS</v>
      </c>
      <c r="N11" s="261" t="str">
        <f>'Print WorkSheet'!AC9</f>
        <v>Bauer/Speck</v>
      </c>
      <c r="O11" s="263" t="str">
        <f>'Print WorkSheet'!AB43</f>
        <v>LL</v>
      </c>
      <c r="P11" s="261" t="str">
        <f>'Print WorkSheet'!AC43</f>
        <v>Lillian Larsen</v>
      </c>
      <c r="Q11" s="264" t="str">
        <f>'Print WorkSheet'!AB77</f>
        <v>SNDO</v>
      </c>
      <c r="R11" s="262" t="str">
        <f>'Print WorkSheet'!AC77</f>
        <v>Shandon DO</v>
      </c>
      <c r="S11" s="51"/>
      <c r="T11" s="6"/>
      <c r="V11" s="5"/>
      <c r="W11" s="228">
        <v>2</v>
      </c>
      <c r="X11" s="233" t="s">
        <v>17</v>
      </c>
      <c r="Y11" s="232" t="s">
        <v>173</v>
      </c>
      <c r="Z11" s="231">
        <v>2</v>
      </c>
      <c r="AA11" s="30"/>
      <c r="AB11" s="321" t="str">
        <f t="shared" si="0"/>
        <v>BSF</v>
      </c>
      <c r="AC11" s="320" t="str">
        <f t="shared" si="1"/>
        <v>Belvue Santa Fe Elem</v>
      </c>
      <c r="AF11" s="5"/>
    </row>
    <row r="12" spans="1:32" ht="15" customHeight="1" x14ac:dyDescent="0.2">
      <c r="A12" s="16"/>
      <c r="B12" s="19"/>
      <c r="C12" s="20"/>
      <c r="D12" s="20"/>
      <c r="E12" s="20"/>
      <c r="F12" s="20"/>
      <c r="G12" s="20"/>
      <c r="H12" s="20"/>
      <c r="I12" s="20"/>
      <c r="J12" s="392"/>
      <c r="K12" s="392"/>
      <c r="L12" s="1"/>
      <c r="M12" s="260" t="str">
        <f>'Print WorkSheet'!AB10</f>
        <v>BA</v>
      </c>
      <c r="N12" s="261" t="str">
        <f>'Print WorkSheet'!AC10</f>
        <v>Baywood Elem</v>
      </c>
      <c r="O12" s="263" t="str">
        <f>'Print WorkSheet'!AB44</f>
        <v>LMDO</v>
      </c>
      <c r="P12" s="261" t="str">
        <f>'Print WorkSheet'!AC44</f>
        <v>Lucia Mar DO</v>
      </c>
      <c r="Q12" s="264" t="str">
        <f>'Print WorkSheet'!AB78</f>
        <v>SHS</v>
      </c>
      <c r="R12" s="262" t="str">
        <f>'Print WorkSheet'!AC78</f>
        <v>Shandon HS</v>
      </c>
      <c r="S12" s="51"/>
      <c r="T12" s="6"/>
      <c r="V12" s="5"/>
      <c r="W12" s="228">
        <v>3</v>
      </c>
      <c r="X12" s="233" t="s">
        <v>19</v>
      </c>
      <c r="Y12" s="232" t="s">
        <v>174</v>
      </c>
      <c r="Z12" s="231">
        <v>3</v>
      </c>
      <c r="AA12" s="30"/>
      <c r="AB12" s="321" t="str">
        <f t="shared" si="0"/>
        <v>BP</v>
      </c>
      <c r="AC12" s="320" t="str">
        <f t="shared" si="1"/>
        <v>Bishop's Peak Elem</v>
      </c>
      <c r="AF12" s="5"/>
    </row>
    <row r="13" spans="1:32" ht="15" customHeight="1" x14ac:dyDescent="0.2">
      <c r="A13" s="16"/>
      <c r="B13" s="19"/>
      <c r="C13" s="20"/>
      <c r="D13" s="20"/>
      <c r="E13" s="20"/>
      <c r="F13" s="20"/>
      <c r="G13" s="20"/>
      <c r="H13" s="20"/>
      <c r="I13" s="20"/>
      <c r="J13" s="392"/>
      <c r="K13" s="392"/>
      <c r="L13" s="1"/>
      <c r="M13" s="260" t="str">
        <f>'Print WorkSheet'!AB11</f>
        <v>BSF</v>
      </c>
      <c r="N13" s="261" t="str">
        <f>'Print WorkSheet'!AC11</f>
        <v>Belvue Santa Fe Elem</v>
      </c>
      <c r="O13" s="263" t="str">
        <f>'Print WorkSheet'!AB45</f>
        <v>LV</v>
      </c>
      <c r="P13" s="261" t="str">
        <f>'Print WorkSheet'!AC45</f>
        <v>Loma Vista CS</v>
      </c>
      <c r="Q13" s="264" t="str">
        <f>'Print WorkSheet'!AB79</f>
        <v>SB</v>
      </c>
      <c r="R13" s="262" t="str">
        <f>'Print WorkSheet'!AC79</f>
        <v>Shell Beach Elem</v>
      </c>
      <c r="S13" s="51"/>
      <c r="T13" s="6"/>
      <c r="V13" s="5"/>
      <c r="W13" s="228">
        <v>19</v>
      </c>
      <c r="X13" s="233" t="s">
        <v>16</v>
      </c>
      <c r="Y13" s="232" t="s">
        <v>175</v>
      </c>
      <c r="Z13" s="231">
        <v>19</v>
      </c>
      <c r="AA13" s="30"/>
      <c r="AB13" s="321" t="str">
        <f t="shared" si="0"/>
        <v>BR</v>
      </c>
      <c r="AC13" s="320" t="str">
        <f t="shared" si="1"/>
        <v>Branch Elem</v>
      </c>
      <c r="AF13" s="5"/>
    </row>
    <row r="14" spans="1:32" ht="15" customHeight="1" x14ac:dyDescent="0.2">
      <c r="A14" s="16"/>
      <c r="B14" s="19"/>
      <c r="C14" s="20"/>
      <c r="D14" s="20"/>
      <c r="E14" s="20"/>
      <c r="F14" s="20"/>
      <c r="G14" s="20"/>
      <c r="H14" s="20"/>
      <c r="I14" s="20"/>
      <c r="J14" s="392"/>
      <c r="K14" s="392"/>
      <c r="L14" s="1"/>
      <c r="M14" s="260" t="str">
        <f>'Print WorkSheet'!AB12</f>
        <v>BP</v>
      </c>
      <c r="N14" s="261" t="str">
        <f>'Print WorkSheet'!AC12</f>
        <v>Bishop's Peak Elem</v>
      </c>
      <c r="O14" s="263" t="str">
        <f>'Print WorkSheet'!AB46</f>
        <v>LOMS</v>
      </c>
      <c r="P14" s="261" t="str">
        <f>'Print WorkSheet'!AC46</f>
        <v>Los Osos MS</v>
      </c>
      <c r="Q14" s="264" t="str">
        <f>'Print WorkSheet'!AB80</f>
        <v>SI</v>
      </c>
      <c r="R14" s="262" t="str">
        <f>'Print WorkSheet'!AC80</f>
        <v>Sinshiemer Elem</v>
      </c>
      <c r="S14" s="51"/>
      <c r="T14" s="6"/>
      <c r="V14" s="5"/>
      <c r="W14" s="228">
        <v>11</v>
      </c>
      <c r="X14" s="229" t="s">
        <v>151</v>
      </c>
      <c r="Y14" s="232" t="s">
        <v>178</v>
      </c>
      <c r="Z14" s="231">
        <v>11</v>
      </c>
      <c r="AA14" s="30"/>
      <c r="AB14" s="321" t="str">
        <f t="shared" si="0"/>
        <v>CLS</v>
      </c>
      <c r="AC14" s="320" t="str">
        <f t="shared" si="1"/>
        <v>C.L. Smith Elem</v>
      </c>
      <c r="AF14" s="5"/>
    </row>
    <row r="15" spans="1:32" ht="15" customHeight="1" x14ac:dyDescent="0.2">
      <c r="A15" s="16"/>
      <c r="B15" s="19"/>
      <c r="C15" s="20"/>
      <c r="D15" s="20"/>
      <c r="E15" s="20"/>
      <c r="F15" s="20"/>
      <c r="G15" s="20"/>
      <c r="H15" s="20"/>
      <c r="I15" s="20"/>
      <c r="J15" s="392"/>
      <c r="K15" s="392"/>
      <c r="L15" s="1"/>
      <c r="M15" s="260" t="str">
        <f>'Print WorkSheet'!AB13</f>
        <v>BR</v>
      </c>
      <c r="N15" s="261" t="str">
        <f>'Print WorkSheet'!AC13</f>
        <v>Branch Elem</v>
      </c>
      <c r="O15" s="263" t="str">
        <f>'Print WorkSheet'!AB47</f>
        <v>LR</v>
      </c>
      <c r="P15" s="261" t="str">
        <f>'Print WorkSheet'!AC47</f>
        <v>Los Ranchos Elem</v>
      </c>
      <c r="Q15" s="264" t="str">
        <f>'Print WorkSheet'!AB81</f>
        <v>SSDO</v>
      </c>
      <c r="R15" s="262" t="str">
        <f>'Print WorkSheet'!AC81</f>
        <v>SLC DO/SS</v>
      </c>
      <c r="S15" s="51"/>
      <c r="T15" s="6"/>
      <c r="V15" s="5"/>
      <c r="W15" s="228">
        <v>34</v>
      </c>
      <c r="X15" s="229" t="s">
        <v>75</v>
      </c>
      <c r="Y15" s="232" t="s">
        <v>214</v>
      </c>
      <c r="Z15" s="231">
        <v>34</v>
      </c>
      <c r="AA15" s="30"/>
      <c r="AB15" s="321" t="str">
        <f t="shared" si="0"/>
        <v>CA</v>
      </c>
      <c r="AC15" s="320" t="str">
        <f t="shared" si="1"/>
        <v>Cambria Grammar</v>
      </c>
      <c r="AF15" s="5"/>
    </row>
    <row r="16" spans="1:32" ht="15" customHeight="1" x14ac:dyDescent="0.2">
      <c r="A16" s="16"/>
      <c r="B16" s="19"/>
      <c r="C16" s="20"/>
      <c r="D16" s="20"/>
      <c r="E16" s="20"/>
      <c r="F16" s="20"/>
      <c r="G16" s="20"/>
      <c r="H16" s="20"/>
      <c r="I16" s="20"/>
      <c r="J16" s="392"/>
      <c r="K16" s="392"/>
      <c r="L16" s="1"/>
      <c r="M16" s="260" t="str">
        <f>'Print WorkSheet'!AB14</f>
        <v>CLS</v>
      </c>
      <c r="N16" s="261" t="str">
        <f>'Print WorkSheet'!AC14</f>
        <v>C.L. Smith Elem</v>
      </c>
      <c r="O16" s="263" t="str">
        <f>'Print WorkSheet'!AB48</f>
        <v>MEC</v>
      </c>
      <c r="P16" s="261" t="str">
        <f>'Print WorkSheet'!AC48</f>
        <v>Meadowlark Ed Ctr</v>
      </c>
      <c r="Q16" s="264" t="str">
        <f>'Print WorkSheet'!AB82</f>
        <v>SU</v>
      </c>
      <c r="R16" s="262" t="str">
        <f>'Print WorkSheet'!AC82</f>
        <v>Sunnyside Elem</v>
      </c>
      <c r="S16" s="51"/>
      <c r="T16" s="6"/>
      <c r="V16" s="5"/>
      <c r="W16" s="228">
        <v>64</v>
      </c>
      <c r="X16" s="229" t="s">
        <v>168</v>
      </c>
      <c r="Y16" s="229" t="s">
        <v>167</v>
      </c>
      <c r="Z16" s="231">
        <v>64</v>
      </c>
      <c r="AA16" s="30"/>
      <c r="AB16" s="321" t="str">
        <f t="shared" si="0"/>
        <v>CC</v>
      </c>
      <c r="AC16" s="320" t="str">
        <f t="shared" si="1"/>
        <v>Cappy Culver</v>
      </c>
      <c r="AF16" s="5"/>
    </row>
    <row r="17" spans="1:32" ht="15" customHeight="1" x14ac:dyDescent="0.2">
      <c r="A17" s="16"/>
      <c r="B17" s="19"/>
      <c r="C17" s="20"/>
      <c r="D17" s="20"/>
      <c r="E17" s="20"/>
      <c r="F17" s="20"/>
      <c r="G17" s="20"/>
      <c r="H17" s="20"/>
      <c r="I17" s="20"/>
      <c r="J17" s="392"/>
      <c r="K17" s="392"/>
      <c r="L17" s="1"/>
      <c r="M17" s="260" t="str">
        <f>'Print WorkSheet'!AB15</f>
        <v>CA</v>
      </c>
      <c r="N17" s="261" t="str">
        <f>'Print WorkSheet'!AC15</f>
        <v>Cambria Grammar</v>
      </c>
      <c r="O17" s="263" t="str">
        <f>'Print WorkSheet'!AB49</f>
        <v>MMS</v>
      </c>
      <c r="P17" s="261" t="str">
        <f>'Print WorkSheet'!AC49</f>
        <v>Mesa MS</v>
      </c>
      <c r="Q17" s="264" t="str">
        <f>'Print WorkSheet'!AB83</f>
        <v>TE</v>
      </c>
      <c r="R17" s="262" t="str">
        <f>'Print WorkSheet'!AC83</f>
        <v>Teach Elem</v>
      </c>
      <c r="S17" s="51"/>
      <c r="T17" s="6"/>
      <c r="V17" s="5"/>
      <c r="W17" s="228">
        <v>65</v>
      </c>
      <c r="X17" s="229" t="s">
        <v>238</v>
      </c>
      <c r="Y17" s="229" t="s">
        <v>239</v>
      </c>
      <c r="Z17" s="231">
        <v>65</v>
      </c>
      <c r="AA17" s="30"/>
      <c r="AB17" s="321" t="str">
        <f t="shared" si="0"/>
        <v>NTHS</v>
      </c>
      <c r="AC17" s="320" t="str">
        <f t="shared" si="1"/>
        <v>Central Coast New Tech HS</v>
      </c>
      <c r="AF17" s="5"/>
    </row>
    <row r="18" spans="1:32" ht="15" customHeight="1" x14ac:dyDescent="0.2">
      <c r="A18" s="16"/>
      <c r="B18" s="19"/>
      <c r="C18" s="20"/>
      <c r="D18" s="20"/>
      <c r="E18" s="20"/>
      <c r="F18" s="20"/>
      <c r="G18" s="20"/>
      <c r="H18" s="20"/>
      <c r="I18" s="20"/>
      <c r="J18" s="392"/>
      <c r="K18" s="392"/>
      <c r="L18" s="1"/>
      <c r="M18" s="260" t="str">
        <f>'Print WorkSheet'!AB16</f>
        <v>CC</v>
      </c>
      <c r="N18" s="261" t="str">
        <f>'Print WorkSheet'!AC16</f>
        <v>Cappy Culver</v>
      </c>
      <c r="O18" s="263" t="str">
        <f>'Print WorkSheet'!AB50</f>
        <v>LMIS</v>
      </c>
      <c r="P18" s="261" t="str">
        <f>'Print WorkSheet'!AC50</f>
        <v>Lucia Mar Ind Study</v>
      </c>
      <c r="Q18" s="264" t="str">
        <f>'Print WorkSheet'!AB84</f>
        <v>TDO</v>
      </c>
      <c r="R18" s="262" t="str">
        <f>'Print WorkSheet'!AC84</f>
        <v>Templeton DO</v>
      </c>
      <c r="S18" s="51"/>
      <c r="T18" s="6"/>
      <c r="V18" s="5"/>
      <c r="W18" s="228">
        <v>62</v>
      </c>
      <c r="X18" s="229" t="s">
        <v>97</v>
      </c>
      <c r="Y18" s="232" t="s">
        <v>176</v>
      </c>
      <c r="Z18" s="231">
        <v>62</v>
      </c>
      <c r="AA18" s="30"/>
      <c r="AB18" s="321" t="str">
        <f t="shared" si="0"/>
        <v>CP</v>
      </c>
      <c r="AC18" s="320" t="str">
        <f t="shared" si="1"/>
        <v>Carrisa Plains Elem</v>
      </c>
      <c r="AF18" s="5"/>
    </row>
    <row r="19" spans="1:32" ht="15" customHeight="1" x14ac:dyDescent="0.2">
      <c r="A19" s="16"/>
      <c r="B19" s="19"/>
      <c r="C19" s="20"/>
      <c r="D19" s="20"/>
      <c r="E19" s="20"/>
      <c r="F19" s="20"/>
      <c r="G19" s="20"/>
      <c r="H19" s="20"/>
      <c r="I19" s="20"/>
      <c r="J19" s="392"/>
      <c r="K19" s="392"/>
      <c r="L19" s="1"/>
      <c r="M19" s="260" t="str">
        <f>'Print WorkSheet'!AB17</f>
        <v>NTHS</v>
      </c>
      <c r="N19" s="261" t="str">
        <f>'Print WorkSheet'!AC17</f>
        <v>Central Coast New Tech HS</v>
      </c>
      <c r="O19" s="263" t="str">
        <f>'Print WorkSheet'!AB51</f>
        <v>MG</v>
      </c>
      <c r="P19" s="261" t="str">
        <f>'Print WorkSheet'!AC51</f>
        <v>Monarch Grove Elem</v>
      </c>
      <c r="Q19" s="264" t="str">
        <f>'Print WorkSheet'!AB85</f>
        <v>THS</v>
      </c>
      <c r="R19" s="262" t="str">
        <f>'Print WorkSheet'!AC85</f>
        <v>Templeton HS</v>
      </c>
      <c r="S19" s="51"/>
      <c r="T19" s="6"/>
      <c r="V19" s="5"/>
      <c r="W19" s="228">
        <v>35</v>
      </c>
      <c r="X19" s="229" t="s">
        <v>273</v>
      </c>
      <c r="Y19" s="232" t="s">
        <v>177</v>
      </c>
      <c r="Z19" s="231">
        <v>35</v>
      </c>
      <c r="AA19" s="30"/>
      <c r="AB19" s="321" t="str">
        <f t="shared" si="0"/>
        <v>CAY</v>
      </c>
      <c r="AC19" s="320" t="str">
        <f t="shared" si="1"/>
        <v>Cayucos Elem</v>
      </c>
      <c r="AF19" s="5"/>
    </row>
    <row r="20" spans="1:32" ht="15" customHeight="1" x14ac:dyDescent="0.2">
      <c r="A20" s="16"/>
      <c r="B20" s="19"/>
      <c r="C20" s="20"/>
      <c r="D20" s="20"/>
      <c r="E20" s="20"/>
      <c r="F20" s="20"/>
      <c r="G20" s="20"/>
      <c r="H20" s="20"/>
      <c r="I20" s="20"/>
      <c r="J20" s="392"/>
      <c r="K20" s="392"/>
      <c r="L20" s="1"/>
      <c r="M20" s="260" t="str">
        <f>'Print WorkSheet'!AB18</f>
        <v>CP</v>
      </c>
      <c r="N20" s="261" t="str">
        <f>'Print WorkSheet'!AC18</f>
        <v>Carrisa Plains Elem</v>
      </c>
      <c r="O20" s="263" t="str">
        <f>'Print WorkSheet'!AB52</f>
        <v>MR</v>
      </c>
      <c r="P20" s="261" t="str">
        <f>'Print WorkSheet'!AC52</f>
        <v>Monterey Road Elem</v>
      </c>
      <c r="Q20" s="264" t="str">
        <f>'Print WorkSheet'!AB86</f>
        <v>TMS</v>
      </c>
      <c r="R20" s="262" t="str">
        <f>'Print WorkSheet'!AC86</f>
        <v>Templeton MS</v>
      </c>
      <c r="S20" s="51"/>
      <c r="T20" s="6"/>
      <c r="V20" s="5"/>
      <c r="W20" s="234">
        <v>66</v>
      </c>
      <c r="X20" s="235" t="s">
        <v>276</v>
      </c>
      <c r="Y20" s="235" t="s">
        <v>277</v>
      </c>
      <c r="Z20" s="236">
        <v>66</v>
      </c>
      <c r="AA20" s="30"/>
      <c r="AB20" s="321" t="str">
        <f t="shared" si="0"/>
        <v>PC</v>
      </c>
      <c r="AC20" s="320" t="str">
        <f t="shared" si="1"/>
        <v>Paloma Creek</v>
      </c>
      <c r="AF20" s="5"/>
    </row>
    <row r="21" spans="1:32" ht="15" customHeight="1" x14ac:dyDescent="0.2">
      <c r="A21" s="16"/>
      <c r="B21" s="19"/>
      <c r="C21" s="20"/>
      <c r="D21" s="20"/>
      <c r="E21" s="20"/>
      <c r="F21" s="20"/>
      <c r="G21" s="20"/>
      <c r="H21" s="20"/>
      <c r="I21" s="20"/>
      <c r="J21" s="392"/>
      <c r="K21" s="392"/>
      <c r="L21" s="1"/>
      <c r="M21" s="260" t="str">
        <f>'Print WorkSheet'!AB19</f>
        <v>CAY</v>
      </c>
      <c r="N21" s="261" t="str">
        <f>'Print WorkSheet'!AC19</f>
        <v>Cayucos Elem</v>
      </c>
      <c r="O21" s="263" t="str">
        <f>'Print WorkSheet'!AB53</f>
        <v>MBHS</v>
      </c>
      <c r="P21" s="261" t="str">
        <f>'Print WorkSheet'!AC53</f>
        <v>Morro Bay HS</v>
      </c>
      <c r="Q21" s="264" t="str">
        <f>'Print WorkSheet'!AB87</f>
        <v>VI</v>
      </c>
      <c r="R21" s="262" t="str">
        <f>'Print WorkSheet'!AC87</f>
        <v>Vicente</v>
      </c>
      <c r="S21" s="51"/>
      <c r="T21" s="6"/>
      <c r="V21" s="5"/>
      <c r="W21" s="228">
        <v>9</v>
      </c>
      <c r="X21" s="232" t="s">
        <v>77</v>
      </c>
      <c r="Y21" s="230" t="s">
        <v>78</v>
      </c>
      <c r="Z21" s="231">
        <v>9</v>
      </c>
      <c r="AA21" s="30"/>
      <c r="AB21" s="321" t="str">
        <f t="shared" si="0"/>
        <v>CJ</v>
      </c>
      <c r="AC21" s="320" t="str">
        <f t="shared" si="1"/>
        <v>Chris Jesperson</v>
      </c>
      <c r="AF21" s="5"/>
    </row>
    <row r="22" spans="1:32" ht="15" customHeight="1" x14ac:dyDescent="0.2">
      <c r="A22" s="16"/>
      <c r="B22" s="19"/>
      <c r="C22" s="21"/>
      <c r="D22" s="20"/>
      <c r="E22" s="20"/>
      <c r="F22" s="20"/>
      <c r="G22" s="20"/>
      <c r="H22" s="20"/>
      <c r="I22" s="20"/>
      <c r="J22" s="392"/>
      <c r="K22" s="392"/>
      <c r="L22" s="1"/>
      <c r="M22" s="260" t="str">
        <f>'Print WorkSheet'!AB20</f>
        <v>PC</v>
      </c>
      <c r="N22" s="261" t="str">
        <f>'Print WorkSheet'!AC20</f>
        <v>Paloma Creek</v>
      </c>
      <c r="O22" s="263" t="str">
        <f>'Print WorkSheet'!AB54</f>
        <v>MREC</v>
      </c>
      <c r="P22" s="261" t="str">
        <f>'Print WorkSheet'!AC54</f>
        <v>Morro Road Ed Ctr/SELPA</v>
      </c>
      <c r="Q22" s="264" t="str">
        <f>'Print WorkSheet'!AB88</f>
        <v>VD</v>
      </c>
      <c r="R22" s="262" t="str">
        <f>'Print WorkSheet'!AC88</f>
        <v>Vineyard Elem</v>
      </c>
      <c r="S22" s="51"/>
      <c r="T22" s="6"/>
      <c r="V22" s="5"/>
      <c r="W22" s="228">
        <v>87</v>
      </c>
      <c r="X22" s="232" t="s">
        <v>271</v>
      </c>
      <c r="Y22" s="230" t="s">
        <v>74</v>
      </c>
      <c r="Z22" s="231">
        <v>87</v>
      </c>
      <c r="AA22" s="30"/>
      <c r="AB22" s="321" t="str">
        <f t="shared" si="0"/>
        <v>CHS</v>
      </c>
      <c r="AC22" s="320" t="str">
        <f t="shared" si="1"/>
        <v>Coast Union HS</v>
      </c>
      <c r="AF22" s="5"/>
    </row>
    <row r="23" spans="1:32" ht="15" customHeight="1" x14ac:dyDescent="0.2">
      <c r="A23" s="16"/>
      <c r="B23" s="19"/>
      <c r="C23" s="20"/>
      <c r="D23" s="20"/>
      <c r="E23" s="20"/>
      <c r="F23" s="20"/>
      <c r="G23" s="20"/>
      <c r="H23" s="20"/>
      <c r="I23" s="20"/>
      <c r="J23" s="392"/>
      <c r="K23" s="392"/>
      <c r="L23" s="1"/>
      <c r="M23" s="260" t="str">
        <f>'Print WorkSheet'!AB21</f>
        <v>CJ</v>
      </c>
      <c r="N23" s="261" t="str">
        <f>'Print WorkSheet'!AC21</f>
        <v>Chris Jesperson</v>
      </c>
      <c r="O23" s="263" t="str">
        <f>'Print WorkSheet'!AB55</f>
        <v>NI</v>
      </c>
      <c r="P23" s="261" t="str">
        <f>'Print WorkSheet'!AC55</f>
        <v>Nipomo Elem</v>
      </c>
      <c r="Q23" s="264" t="str">
        <f>'Print WorkSheet'!AB89</f>
        <v>VP</v>
      </c>
      <c r="R23" s="262" t="str">
        <f>'Print WorkSheet'!AC89</f>
        <v>Virgina Peterson Elem</v>
      </c>
      <c r="S23" s="51"/>
      <c r="T23" s="6"/>
      <c r="V23" s="5"/>
      <c r="W23" s="228">
        <v>33</v>
      </c>
      <c r="X23" s="229" t="s">
        <v>73</v>
      </c>
      <c r="Y23" s="230" t="s">
        <v>139</v>
      </c>
      <c r="Z23" s="231">
        <v>33</v>
      </c>
      <c r="AA23" s="30"/>
      <c r="AB23" s="321" t="str">
        <f t="shared" si="0"/>
        <v>COE</v>
      </c>
      <c r="AC23" s="320" t="str">
        <f t="shared" si="1"/>
        <v>County Offices</v>
      </c>
      <c r="AF23" s="5"/>
    </row>
    <row r="24" spans="1:32" ht="15" customHeight="1" x14ac:dyDescent="0.2">
      <c r="A24" s="16"/>
      <c r="B24" s="19"/>
      <c r="C24" s="20"/>
      <c r="D24" s="20"/>
      <c r="E24" s="20"/>
      <c r="F24" s="20"/>
      <c r="G24" s="20"/>
      <c r="H24" s="20"/>
      <c r="I24" s="20"/>
      <c r="J24" s="392"/>
      <c r="K24" s="392"/>
      <c r="L24" s="1"/>
      <c r="M24" s="260" t="str">
        <f>'Print WorkSheet'!AB22</f>
        <v>CHS</v>
      </c>
      <c r="N24" s="261" t="str">
        <f>'Print WorkSheet'!AC22</f>
        <v>Coast Union HS</v>
      </c>
      <c r="O24" s="263" t="str">
        <f>'Print WorkSheet'!AB56</f>
        <v>LCS</v>
      </c>
      <c r="P24" s="261" t="str">
        <f>'Print WorkSheet'!AC56</f>
        <v>Lopez Cont./Adult Sch.</v>
      </c>
      <c r="Q24" s="264" t="str">
        <f>'Print WorkSheet'!AB90</f>
        <v>WP</v>
      </c>
      <c r="R24" s="262" t="str">
        <f>'Print WorkSheet'!AC90</f>
        <v>Winifred Pifer Elem</v>
      </c>
      <c r="S24" s="51"/>
      <c r="T24" s="6"/>
      <c r="V24" s="5"/>
      <c r="W24" s="228">
        <v>63</v>
      </c>
      <c r="X24" s="229" t="s">
        <v>96</v>
      </c>
      <c r="Y24" s="232" t="s">
        <v>179</v>
      </c>
      <c r="Z24" s="231">
        <v>63</v>
      </c>
      <c r="AA24" s="30"/>
      <c r="AB24" s="321" t="str">
        <f t="shared" si="0"/>
        <v>CR</v>
      </c>
      <c r="AC24" s="320" t="str">
        <f t="shared" si="1"/>
        <v>Creston Elem</v>
      </c>
      <c r="AF24" s="5"/>
    </row>
    <row r="25" spans="1:32" ht="15" customHeight="1" x14ac:dyDescent="0.2">
      <c r="A25" s="16"/>
      <c r="B25" s="19"/>
      <c r="C25" s="20"/>
      <c r="D25" s="20"/>
      <c r="E25" s="20"/>
      <c r="F25" s="20"/>
      <c r="G25" s="20"/>
      <c r="H25" s="20"/>
      <c r="I25" s="20"/>
      <c r="J25" s="392"/>
      <c r="K25" s="392"/>
      <c r="L25" s="1"/>
      <c r="M25" s="260" t="str">
        <f>'Print WorkSheet'!AB23</f>
        <v>COE</v>
      </c>
      <c r="N25" s="261" t="str">
        <f>'Print WorkSheet'!AC23</f>
        <v>County Offices</v>
      </c>
      <c r="O25" s="263" t="str">
        <f>'Print WorkSheet'!AB57</f>
        <v>NIHS</v>
      </c>
      <c r="P25" s="261" t="str">
        <f>'Print WorkSheet'!AC57</f>
        <v>Nipomo High School</v>
      </c>
      <c r="Q25" s="264" t="str">
        <f>'Print WorkSheet'!AB95</f>
        <v>CDO</v>
      </c>
      <c r="R25" s="262" t="str">
        <f>'Print WorkSheet'!AC95</f>
        <v>Coast Union DO</v>
      </c>
      <c r="S25" s="51"/>
      <c r="T25" s="6"/>
      <c r="V25" s="5"/>
      <c r="W25" s="228">
        <v>79</v>
      </c>
      <c r="X25" s="229" t="s">
        <v>219</v>
      </c>
      <c r="Y25" s="232" t="s">
        <v>220</v>
      </c>
      <c r="Z25" s="231">
        <v>79</v>
      </c>
      <c r="AA25" s="30"/>
      <c r="AB25" s="321" t="str">
        <f t="shared" si="0"/>
        <v>CAA</v>
      </c>
      <c r="AC25" s="320" t="str">
        <f t="shared" si="1"/>
        <v>Culinary Arts Academy</v>
      </c>
      <c r="AF25" s="5"/>
    </row>
    <row r="26" spans="1:32" ht="15" customHeight="1" x14ac:dyDescent="0.2">
      <c r="A26" s="16"/>
      <c r="B26" s="19"/>
      <c r="C26" s="22"/>
      <c r="D26" s="20"/>
      <c r="E26" s="20"/>
      <c r="F26" s="20"/>
      <c r="G26" s="20"/>
      <c r="H26" s="20"/>
      <c r="I26" s="20"/>
      <c r="J26" s="392"/>
      <c r="K26" s="392"/>
      <c r="L26" s="1"/>
      <c r="M26" s="260" t="str">
        <f>'Print WorkSheet'!AB24</f>
        <v>CR</v>
      </c>
      <c r="N26" s="261" t="str">
        <f>'Print WorkSheet'!AC24</f>
        <v>Creston Elem</v>
      </c>
      <c r="O26" s="263" t="str">
        <f>'Print WorkSheet'!AB58</f>
        <v>PRIS</v>
      </c>
      <c r="P26" s="261" t="str">
        <f>'Print WorkSheet'!AC58</f>
        <v>Paso Robles Ind. Stdy.</v>
      </c>
      <c r="Q26" s="264" t="str">
        <f>'Print WorkSheet'!AB96</f>
        <v>DRO</v>
      </c>
      <c r="R26" s="262" t="str">
        <f>'Print WorkSheet'!AC96</f>
        <v>Del Rio Continuation</v>
      </c>
      <c r="S26" s="51"/>
      <c r="T26" s="6"/>
      <c r="V26" s="5"/>
      <c r="W26" s="228">
        <v>20</v>
      </c>
      <c r="X26" s="233" t="s">
        <v>18</v>
      </c>
      <c r="Y26" s="232" t="s">
        <v>180</v>
      </c>
      <c r="Z26" s="231">
        <v>20</v>
      </c>
      <c r="AA26" s="30"/>
      <c r="AB26" s="321" t="str">
        <f t="shared" si="0"/>
        <v>DA</v>
      </c>
      <c r="AC26" s="320" t="str">
        <f t="shared" si="1"/>
        <v>Dana Elem</v>
      </c>
      <c r="AF26" s="5"/>
    </row>
    <row r="27" spans="1:32" ht="15" customHeight="1" x14ac:dyDescent="0.2">
      <c r="A27" s="16"/>
      <c r="B27" s="19"/>
      <c r="C27" s="20"/>
      <c r="D27" s="20"/>
      <c r="E27" s="20"/>
      <c r="F27" s="20"/>
      <c r="G27" s="20"/>
      <c r="H27" s="20"/>
      <c r="I27" s="20"/>
      <c r="J27" s="392"/>
      <c r="K27" s="392"/>
      <c r="L27" s="1"/>
      <c r="M27" s="260" t="str">
        <f>'Print WorkSheet'!AB25</f>
        <v>CAA</v>
      </c>
      <c r="N27" s="261" t="str">
        <f>'Print WorkSheet'!AC25</f>
        <v>Culinary Arts Academy</v>
      </c>
      <c r="O27" s="263" t="str">
        <f>'Print WorkSheet'!AB59</f>
        <v>OV</v>
      </c>
      <c r="P27" s="261" t="str">
        <f>'Print WorkSheet'!AC59</f>
        <v>Ocean View Elem</v>
      </c>
      <c r="Q27" s="264" t="str">
        <f>'Print WorkSheet'!AB97</f>
        <v>WMA</v>
      </c>
      <c r="R27" s="262" t="str">
        <f>'Print WorkSheet'!AC97</f>
        <v>West Mall Alternative</v>
      </c>
      <c r="S27" s="51"/>
      <c r="T27" s="6"/>
      <c r="V27" s="5"/>
      <c r="W27" s="228">
        <v>46</v>
      </c>
      <c r="X27" s="229" t="s">
        <v>113</v>
      </c>
      <c r="Y27" s="230" t="s">
        <v>111</v>
      </c>
      <c r="Z27" s="231">
        <v>46</v>
      </c>
      <c r="AA27" s="30"/>
      <c r="AB27" s="321" t="str">
        <f t="shared" si="0"/>
        <v>LMS</v>
      </c>
      <c r="AC27" s="320" t="str">
        <f t="shared" si="1"/>
        <v>Daniel Lewis MS</v>
      </c>
      <c r="AF27" s="5"/>
    </row>
    <row r="28" spans="1:32" ht="15" customHeight="1" x14ac:dyDescent="0.2">
      <c r="A28" s="16"/>
      <c r="B28" s="19"/>
      <c r="C28" s="21"/>
      <c r="D28" s="20"/>
      <c r="E28" s="20"/>
      <c r="F28" s="20"/>
      <c r="G28" s="20"/>
      <c r="H28" s="20"/>
      <c r="I28" s="20"/>
      <c r="J28" s="392"/>
      <c r="K28" s="392"/>
      <c r="L28" s="1"/>
      <c r="M28" s="260" t="str">
        <f>'Print WorkSheet'!AB26</f>
        <v>DA</v>
      </c>
      <c r="N28" s="261" t="str">
        <f>'Print WorkSheet'!AC26</f>
        <v>Dana Elem</v>
      </c>
      <c r="O28" s="263" t="str">
        <f>'Print WorkSheet'!AB60</f>
        <v>OC</v>
      </c>
      <c r="P28" s="261" t="str">
        <f>'Print WorkSheet'!AC60</f>
        <v>Oceano Elem</v>
      </c>
      <c r="Q28" s="264" t="str">
        <f>'Print WorkSheet'!AB98</f>
        <v>LHS</v>
      </c>
      <c r="R28" s="262" t="str">
        <f>'Print WorkSheet'!AC98</f>
        <v>Leffingwell High</v>
      </c>
      <c r="S28" s="51"/>
      <c r="T28" s="6"/>
      <c r="V28" s="5"/>
      <c r="W28" s="228">
        <v>4</v>
      </c>
      <c r="X28" s="229" t="s">
        <v>23</v>
      </c>
      <c r="Y28" s="232" t="s">
        <v>181</v>
      </c>
      <c r="Z28" s="231">
        <v>4</v>
      </c>
      <c r="AA28" s="30"/>
      <c r="AB28" s="321" t="str">
        <f t="shared" si="0"/>
        <v>DM</v>
      </c>
      <c r="AC28" s="320" t="str">
        <f t="shared" si="1"/>
        <v>Del Mar Elem</v>
      </c>
      <c r="AF28" s="5"/>
    </row>
    <row r="29" spans="1:32" ht="15" customHeight="1" x14ac:dyDescent="0.2">
      <c r="A29" s="16"/>
      <c r="B29" s="19"/>
      <c r="C29" s="21"/>
      <c r="D29" s="20"/>
      <c r="E29" s="20"/>
      <c r="F29" s="20"/>
      <c r="G29" s="20"/>
      <c r="H29" s="20"/>
      <c r="I29" s="20"/>
      <c r="J29" s="392"/>
      <c r="K29" s="392"/>
      <c r="L29" s="1"/>
      <c r="M29" s="260" t="str">
        <f>'Print WorkSheet'!AB27</f>
        <v>LMS</v>
      </c>
      <c r="N29" s="261" t="str">
        <f>'Print WorkSheet'!AC27</f>
        <v>Daniel Lewis MS</v>
      </c>
      <c r="O29" s="263" t="str">
        <f>'Print WorkSheet'!AB61</f>
        <v>OEC</v>
      </c>
      <c r="P29" s="261" t="str">
        <f>'Print WorkSheet'!AC61</f>
        <v>Oeano Ed Ctr</v>
      </c>
      <c r="Q29" s="264" t="str">
        <f>'Print WorkSheet'!AB99</f>
        <v>SL</v>
      </c>
      <c r="R29" s="262" t="str">
        <f>'Print WorkSheet'!AC99</f>
        <v>Santa Lucia Middle</v>
      </c>
      <c r="S29" s="51"/>
      <c r="T29" s="6"/>
      <c r="V29" s="5"/>
      <c r="W29" s="228">
        <v>78</v>
      </c>
      <c r="X29" s="237" t="s">
        <v>170</v>
      </c>
      <c r="Y29" s="229" t="s">
        <v>169</v>
      </c>
      <c r="Z29" s="231">
        <v>78</v>
      </c>
      <c r="AA29" s="30"/>
      <c r="AB29" s="321" t="str">
        <f t="shared" si="0"/>
        <v>DL</v>
      </c>
      <c r="AC29" s="320" t="str">
        <f t="shared" si="1"/>
        <v>Dorthea Lange</v>
      </c>
      <c r="AF29" s="5"/>
    </row>
    <row r="30" spans="1:32" ht="15" customHeight="1" x14ac:dyDescent="0.2">
      <c r="A30" s="16"/>
      <c r="B30" s="19"/>
      <c r="C30" s="21"/>
      <c r="D30" s="20"/>
      <c r="E30" s="20"/>
      <c r="F30" s="20"/>
      <c r="G30" s="20"/>
      <c r="H30" s="20"/>
      <c r="I30" s="20"/>
      <c r="J30" s="392"/>
      <c r="K30" s="392"/>
      <c r="L30" s="1"/>
      <c r="M30" s="260" t="str">
        <f>'Print WorkSheet'!AB28</f>
        <v>DM</v>
      </c>
      <c r="N30" s="261" t="str">
        <f>'Print WorkSheet'!AC28</f>
        <v>Del Mar Elem</v>
      </c>
      <c r="O30" s="263" t="str">
        <f>'Print WorkSheet'!AB62</f>
        <v>PA</v>
      </c>
      <c r="P30" s="261" t="str">
        <f>'Print WorkSheet'!AC62</f>
        <v>Pacheco Elem</v>
      </c>
      <c r="Q30" s="264" t="str">
        <f>'Print WorkSheet'!AB100</f>
        <v>PBH</v>
      </c>
      <c r="R30" s="262" t="str">
        <f>'Print WorkSheet'!AC100</f>
        <v>Pacific Beach High</v>
      </c>
      <c r="S30" s="51"/>
      <c r="T30" s="6"/>
      <c r="V30" s="5"/>
      <c r="W30" s="228">
        <v>12</v>
      </c>
      <c r="X30" s="273" t="s">
        <v>289</v>
      </c>
      <c r="Y30" s="273" t="s">
        <v>288</v>
      </c>
      <c r="Z30" s="231">
        <v>12</v>
      </c>
      <c r="AA30" s="30"/>
      <c r="AB30" s="321" t="str">
        <f t="shared" si="0"/>
        <v>EC</v>
      </c>
      <c r="AC30" s="320" t="str">
        <f t="shared" si="1"/>
        <v>Encore Center</v>
      </c>
      <c r="AF30" s="5"/>
    </row>
    <row r="31" spans="1:32" ht="15" customHeight="1" x14ac:dyDescent="0.2">
      <c r="A31" s="16"/>
      <c r="B31" s="19"/>
      <c r="C31" s="21"/>
      <c r="D31" s="20"/>
      <c r="E31" s="20"/>
      <c r="F31" s="20"/>
      <c r="G31" s="20"/>
      <c r="H31" s="20"/>
      <c r="I31" s="20"/>
      <c r="J31" s="392"/>
      <c r="K31" s="392"/>
      <c r="L31" s="1"/>
      <c r="M31" s="260" t="str">
        <f>'Print WorkSheet'!AB29</f>
        <v>DL</v>
      </c>
      <c r="N31" s="261" t="str">
        <f>'Print WorkSheet'!AC29</f>
        <v>Dorthea Lange</v>
      </c>
      <c r="O31" s="263" t="str">
        <f>'Print WorkSheet'!AB63</f>
        <v>PD</v>
      </c>
      <c r="P31" s="261" t="str">
        <f>'Print WorkSheet'!AC63</f>
        <v>Parkfield Elem</v>
      </c>
      <c r="R31" s="322"/>
      <c r="S31" s="51"/>
      <c r="T31" s="6"/>
      <c r="V31" s="5"/>
      <c r="W31" s="228">
        <v>25</v>
      </c>
      <c r="X31" s="229" t="s">
        <v>171</v>
      </c>
      <c r="Y31" s="232" t="s">
        <v>206</v>
      </c>
      <c r="Z31" s="231">
        <v>25</v>
      </c>
      <c r="AA31" s="30"/>
      <c r="AB31" s="321" t="str">
        <f t="shared" si="0"/>
        <v>FG</v>
      </c>
      <c r="AC31" s="320" t="str">
        <f t="shared" si="1"/>
        <v>Fairgrove  Elem</v>
      </c>
      <c r="AF31" s="5"/>
    </row>
    <row r="32" spans="1:32" ht="15" customHeight="1" x14ac:dyDescent="0.2">
      <c r="A32" s="16"/>
      <c r="B32" s="19"/>
      <c r="C32" s="21"/>
      <c r="D32" s="20"/>
      <c r="E32" s="20"/>
      <c r="F32" s="20"/>
      <c r="G32" s="20"/>
      <c r="H32" s="20"/>
      <c r="I32" s="20"/>
      <c r="J32" s="392"/>
      <c r="K32" s="392"/>
      <c r="L32" s="1"/>
      <c r="M32" s="260" t="str">
        <f>'Print WorkSheet'!AB30</f>
        <v>EC</v>
      </c>
      <c r="N32" s="261" t="str">
        <f>'Print WorkSheet'!AC30</f>
        <v>Encore Center</v>
      </c>
      <c r="O32" s="263" t="str">
        <f>'Print WorkSheet'!AB64</f>
        <v>PR</v>
      </c>
      <c r="P32" s="261" t="str">
        <f>'Print WorkSheet'!AC64</f>
        <v>Paso Robles DO</v>
      </c>
      <c r="R32" s="323"/>
      <c r="S32" s="51"/>
      <c r="T32" s="6"/>
      <c r="V32" s="5"/>
      <c r="W32" s="228">
        <v>45</v>
      </c>
      <c r="X32" s="229" t="s">
        <v>112</v>
      </c>
      <c r="Y32" s="232" t="s">
        <v>110</v>
      </c>
      <c r="Z32" s="231">
        <v>45</v>
      </c>
      <c r="AA32" s="30"/>
      <c r="AB32" s="321" t="str">
        <f t="shared" si="0"/>
        <v>FMS</v>
      </c>
      <c r="AC32" s="320" t="str">
        <f t="shared" si="1"/>
        <v>George Flamson MS</v>
      </c>
      <c r="AF32" s="5"/>
    </row>
    <row r="33" spans="1:32" ht="15" customHeight="1" x14ac:dyDescent="0.2">
      <c r="A33" s="16"/>
      <c r="B33" s="19"/>
      <c r="C33" s="21"/>
      <c r="D33" s="20"/>
      <c r="E33" s="20"/>
      <c r="F33" s="20"/>
      <c r="G33" s="20"/>
      <c r="H33" s="20"/>
      <c r="I33" s="20"/>
      <c r="J33" s="392"/>
      <c r="K33" s="392"/>
      <c r="L33" s="1"/>
      <c r="M33" s="260" t="str">
        <f>'Print WorkSheet'!AB31</f>
        <v>FG</v>
      </c>
      <c r="N33" s="261" t="str">
        <f>'Print WorkSheet'!AC31</f>
        <v>Fairgrove  Elem</v>
      </c>
      <c r="O33" s="263" t="str">
        <f>'Print WorkSheet'!AB65</f>
        <v>PRHS</v>
      </c>
      <c r="P33" s="261" t="str">
        <f>'Print WorkSheet'!AC65</f>
        <v>Paso Robles HS</v>
      </c>
      <c r="R33" s="323"/>
      <c r="S33" s="51"/>
      <c r="T33" s="6"/>
      <c r="V33" s="5"/>
      <c r="W33" s="228">
        <v>41</v>
      </c>
      <c r="X33" s="229" t="s">
        <v>123</v>
      </c>
      <c r="Y33" s="232" t="s">
        <v>182</v>
      </c>
      <c r="Z33" s="231">
        <v>41</v>
      </c>
      <c r="AA33" s="30"/>
      <c r="AB33" s="321" t="str">
        <f t="shared" si="0"/>
        <v>GB</v>
      </c>
      <c r="AC33" s="320" t="str">
        <f t="shared" si="1"/>
        <v>Georgia Brown Elem</v>
      </c>
      <c r="AF33" s="5"/>
    </row>
    <row r="34" spans="1:32" ht="15" customHeight="1" x14ac:dyDescent="0.2">
      <c r="A34" s="16"/>
      <c r="B34" s="19"/>
      <c r="C34" s="21"/>
      <c r="D34" s="20"/>
      <c r="E34" s="20"/>
      <c r="F34" s="20"/>
      <c r="G34" s="20"/>
      <c r="H34" s="20"/>
      <c r="I34" s="20"/>
      <c r="J34" s="392"/>
      <c r="K34" s="392"/>
      <c r="L34" s="1"/>
      <c r="M34" s="260" t="str">
        <f>'Print WorkSheet'!AB32</f>
        <v>FMS</v>
      </c>
      <c r="N34" s="261" t="str">
        <f>'Print WorkSheet'!AC32</f>
        <v>George Flamson MS</v>
      </c>
      <c r="O34" s="263" t="str">
        <f>'Print WorkSheet'!AB66</f>
        <v>PRTC</v>
      </c>
      <c r="P34" s="261" t="str">
        <f>'Print WorkSheet'!AC66</f>
        <v>Paso Robles Tch Ctr</v>
      </c>
      <c r="R34" s="324"/>
      <c r="S34" s="51"/>
      <c r="T34" s="6"/>
      <c r="V34" s="5"/>
      <c r="W34" s="228">
        <v>54</v>
      </c>
      <c r="X34" s="232" t="s">
        <v>162</v>
      </c>
      <c r="Y34" s="232" t="s">
        <v>183</v>
      </c>
      <c r="Z34" s="231">
        <v>54</v>
      </c>
      <c r="AA34" s="30"/>
      <c r="AB34" s="321" t="str">
        <f t="shared" si="0"/>
        <v>GA</v>
      </c>
      <c r="AC34" s="320" t="str">
        <f t="shared" si="1"/>
        <v>Grizzly Academy</v>
      </c>
      <c r="AF34" s="5"/>
    </row>
    <row r="35" spans="1:32" ht="15" customHeight="1" x14ac:dyDescent="0.2">
      <c r="A35" s="16"/>
      <c r="B35" s="19"/>
      <c r="C35" s="20"/>
      <c r="D35" s="20"/>
      <c r="E35" s="20"/>
      <c r="F35" s="20"/>
      <c r="G35" s="20"/>
      <c r="H35" s="20"/>
      <c r="I35" s="20"/>
      <c r="J35" s="392"/>
      <c r="K35" s="392"/>
      <c r="L35" s="1"/>
      <c r="M35" s="260" t="str">
        <f>'Print WorkSheet'!AB33</f>
        <v>GB</v>
      </c>
      <c r="N35" s="261" t="str">
        <f>'Print WorkSheet'!AC33</f>
        <v>Georgia Brown Elem</v>
      </c>
      <c r="O35" s="263" t="str">
        <f>'Print WorkSheet'!AB67</f>
        <v>PB</v>
      </c>
      <c r="P35" s="261" t="str">
        <f>'Print WorkSheet'!AC67</f>
        <v>Pat Butler Elem</v>
      </c>
      <c r="Q35" s="264"/>
      <c r="R35" s="311"/>
      <c r="S35" s="51"/>
      <c r="T35" s="6"/>
      <c r="V35" s="5"/>
      <c r="W35" s="228">
        <v>22</v>
      </c>
      <c r="X35" s="229" t="s">
        <v>25</v>
      </c>
      <c r="Y35" s="232" t="s">
        <v>215</v>
      </c>
      <c r="Z35" s="231">
        <v>22</v>
      </c>
      <c r="AA35" s="30"/>
      <c r="AB35" s="321" t="str">
        <f t="shared" si="0"/>
        <v>GR</v>
      </c>
      <c r="AC35" s="320" t="str">
        <f t="shared" si="1"/>
        <v>Grover Beach Elem</v>
      </c>
      <c r="AF35" s="5"/>
    </row>
    <row r="36" spans="1:32" ht="15" customHeight="1" x14ac:dyDescent="0.2">
      <c r="A36" s="16"/>
      <c r="B36" s="19"/>
      <c r="C36" s="20"/>
      <c r="D36" s="20"/>
      <c r="E36" s="20"/>
      <c r="F36" s="20"/>
      <c r="G36" s="20"/>
      <c r="H36" s="20"/>
      <c r="I36" s="20"/>
      <c r="J36" s="392"/>
      <c r="K36" s="392"/>
      <c r="L36" s="1"/>
      <c r="M36" s="260" t="str">
        <f>'Print WorkSheet'!AB34</f>
        <v>GA</v>
      </c>
      <c r="N36" s="261" t="str">
        <f>'Print WorkSheet'!AC34</f>
        <v>Grizzly Academy</v>
      </c>
      <c r="O36" s="263" t="str">
        <f>'Print WorkSheet'!AB68</f>
        <v>PMS</v>
      </c>
      <c r="P36" s="261" t="str">
        <f>'Print WorkSheet'!AC68</f>
        <v>Paulding MS</v>
      </c>
      <c r="Q36" s="264"/>
      <c r="R36" s="262"/>
      <c r="S36" s="51"/>
      <c r="T36" s="6"/>
      <c r="V36" s="5"/>
      <c r="W36" s="228">
        <v>21</v>
      </c>
      <c r="X36" s="233" t="s">
        <v>21</v>
      </c>
      <c r="Y36" s="232" t="s">
        <v>184</v>
      </c>
      <c r="Z36" s="231">
        <v>21</v>
      </c>
      <c r="AA36" s="30"/>
      <c r="AB36" s="321" t="str">
        <f t="shared" si="0"/>
        <v>GH</v>
      </c>
      <c r="AC36" s="320" t="str">
        <f t="shared" si="1"/>
        <v>Grover Heights Elem</v>
      </c>
      <c r="AF36" s="5"/>
    </row>
    <row r="37" spans="1:32" ht="15" customHeight="1" x14ac:dyDescent="0.2">
      <c r="A37" s="16"/>
      <c r="B37" s="19"/>
      <c r="C37" s="20"/>
      <c r="D37" s="20"/>
      <c r="E37" s="20"/>
      <c r="F37" s="20"/>
      <c r="G37" s="20"/>
      <c r="H37" s="20"/>
      <c r="I37" s="20"/>
      <c r="J37" s="392"/>
      <c r="K37" s="392"/>
      <c r="L37" s="1"/>
      <c r="M37" s="260" t="str">
        <f>'Print WorkSheet'!AB35</f>
        <v>GR</v>
      </c>
      <c r="N37" s="261" t="str">
        <f>'Print WorkSheet'!AC35</f>
        <v>Grover Beach Elem</v>
      </c>
      <c r="O37" s="263" t="str">
        <f>'Print WorkSheet'!AB69</f>
        <v>PV</v>
      </c>
      <c r="P37" s="261" t="str">
        <f>'Print WorkSheet'!AC69</f>
        <v>Pleasant Valley</v>
      </c>
      <c r="Q37" s="264"/>
      <c r="R37" s="262"/>
      <c r="S37" s="51"/>
      <c r="T37" s="6"/>
      <c r="V37" s="5"/>
      <c r="W37" s="228">
        <v>23</v>
      </c>
      <c r="X37" s="229" t="s">
        <v>28</v>
      </c>
      <c r="Y37" s="232" t="s">
        <v>185</v>
      </c>
      <c r="Z37" s="231">
        <v>23</v>
      </c>
      <c r="AA37" s="30"/>
      <c r="AB37" s="321" t="str">
        <f t="shared" si="0"/>
        <v>HA</v>
      </c>
      <c r="AC37" s="320" t="str">
        <f t="shared" si="1"/>
        <v>Harloe Elem</v>
      </c>
      <c r="AF37" s="5"/>
    </row>
    <row r="38" spans="1:32" ht="15" customHeight="1" x14ac:dyDescent="0.2">
      <c r="A38" s="16"/>
      <c r="B38" s="19"/>
      <c r="C38" s="20"/>
      <c r="D38" s="20"/>
      <c r="E38" s="20"/>
      <c r="F38" s="20"/>
      <c r="G38" s="20"/>
      <c r="H38" s="20"/>
      <c r="I38" s="20"/>
      <c r="J38" s="392"/>
      <c r="K38" s="392"/>
      <c r="L38" s="1"/>
      <c r="M38" s="260" t="str">
        <f>'Print WorkSheet'!AB36</f>
        <v>GH</v>
      </c>
      <c r="N38" s="261" t="str">
        <f>'Print WorkSheet'!AC36</f>
        <v>Grover Heights Elem</v>
      </c>
      <c r="O38" s="263" t="str">
        <f>'Print WorkSheet'!AB70</f>
        <v>PPS</v>
      </c>
      <c r="P38" s="261" t="str">
        <f>'Print WorkSheet'!AC70</f>
        <v>PPS Lucia Mar</v>
      </c>
      <c r="Q38" s="264"/>
      <c r="R38" s="262"/>
      <c r="S38" s="51"/>
      <c r="T38" s="6"/>
      <c r="V38" s="5"/>
      <c r="W38" s="228">
        <v>5</v>
      </c>
      <c r="X38" s="229" t="s">
        <v>26</v>
      </c>
      <c r="Y38" s="232" t="s">
        <v>193</v>
      </c>
      <c r="Z38" s="231">
        <v>5</v>
      </c>
      <c r="AA38" s="30"/>
      <c r="AB38" s="321" t="str">
        <f t="shared" si="0"/>
        <v>HW</v>
      </c>
      <c r="AC38" s="320" t="str">
        <f t="shared" si="1"/>
        <v>Hawthorne Elem</v>
      </c>
      <c r="AF38" s="5"/>
    </row>
    <row r="39" spans="1:32" ht="15" customHeight="1" x14ac:dyDescent="0.2">
      <c r="A39" s="13"/>
      <c r="B39" s="19"/>
      <c r="C39" s="20"/>
      <c r="D39" s="20"/>
      <c r="E39" s="20"/>
      <c r="F39" s="20"/>
      <c r="G39" s="20"/>
      <c r="H39" s="20"/>
      <c r="I39" s="20"/>
      <c r="J39" s="392"/>
      <c r="K39" s="392"/>
      <c r="L39"/>
      <c r="M39" s="260" t="str">
        <f>'Print WorkSheet'!AB37</f>
        <v>HA</v>
      </c>
      <c r="N39" s="261" t="str">
        <f>'Print WorkSheet'!AC37</f>
        <v>Harloe Elem</v>
      </c>
      <c r="O39" s="263" t="str">
        <f>'Print WorkSheet'!AB71</f>
        <v>SO</v>
      </c>
      <c r="P39" s="261" t="str">
        <f>'Print WorkSheet'!AC71</f>
        <v>San Benito Elem</v>
      </c>
      <c r="Q39" s="264"/>
      <c r="R39" s="262"/>
      <c r="S39" s="51"/>
      <c r="T39" s="6"/>
      <c r="V39" s="5"/>
      <c r="W39" s="228">
        <v>29</v>
      </c>
      <c r="X39" s="229" t="s">
        <v>45</v>
      </c>
      <c r="Y39" s="230" t="s">
        <v>46</v>
      </c>
      <c r="Z39" s="231">
        <v>29</v>
      </c>
      <c r="AA39" s="30"/>
      <c r="AB39" s="321" t="str">
        <f t="shared" si="0"/>
        <v>JMS</v>
      </c>
      <c r="AC39" s="320" t="str">
        <f t="shared" si="1"/>
        <v>Judkins MS</v>
      </c>
      <c r="AF39" s="5"/>
    </row>
    <row r="40" spans="1:32" ht="15" customHeight="1" x14ac:dyDescent="0.2">
      <c r="A40"/>
      <c r="B40" s="13"/>
      <c r="C40" s="13"/>
      <c r="D40"/>
      <c r="E40"/>
      <c r="F40"/>
      <c r="G40"/>
      <c r="H40"/>
      <c r="I40"/>
      <c r="J40" s="393"/>
      <c r="K40" s="393"/>
      <c r="L40" s="3"/>
      <c r="S40" s="51"/>
      <c r="T40" s="6"/>
      <c r="V40" s="5"/>
      <c r="W40" s="234">
        <v>49</v>
      </c>
      <c r="X40" s="238" t="s">
        <v>155</v>
      </c>
      <c r="Y40" s="238" t="s">
        <v>186</v>
      </c>
      <c r="Z40" s="236">
        <v>49</v>
      </c>
      <c r="AA40" s="30"/>
      <c r="AB40" s="321" t="str">
        <f t="shared" si="0"/>
        <v>JCS</v>
      </c>
      <c r="AC40" s="320" t="str">
        <f t="shared" si="1"/>
        <v>Juvenile Court Sch</v>
      </c>
      <c r="AF40" s="5"/>
    </row>
    <row r="41" spans="1:32" ht="15" customHeight="1" x14ac:dyDescent="0.2">
      <c r="A41"/>
      <c r="B41" s="4"/>
      <c r="C41" s="4"/>
      <c r="D41"/>
      <c r="E41"/>
      <c r="F41"/>
      <c r="G41"/>
      <c r="H41"/>
      <c r="I41"/>
      <c r="J41" s="393"/>
      <c r="K41" s="393"/>
      <c r="L41"/>
      <c r="O41" s="56"/>
      <c r="P41" s="56"/>
      <c r="S41" s="51"/>
      <c r="T41" s="6"/>
      <c r="V41" s="5"/>
      <c r="W41" s="234">
        <v>68</v>
      </c>
      <c r="X41" s="235" t="s">
        <v>156</v>
      </c>
      <c r="Y41" s="235" t="s">
        <v>187</v>
      </c>
      <c r="Z41" s="236">
        <v>68</v>
      </c>
      <c r="AA41" s="5"/>
      <c r="AB41" s="321" t="str">
        <f t="shared" si="0"/>
        <v>KK</v>
      </c>
      <c r="AC41" s="320" t="str">
        <f t="shared" si="1"/>
        <v>Kermit King Elem</v>
      </c>
      <c r="AF41" s="5"/>
    </row>
    <row r="42" spans="1:32" ht="15" customHeight="1" x14ac:dyDescent="0.2">
      <c r="A42" s="7"/>
      <c r="B42" s="4"/>
      <c r="C42" s="4"/>
      <c r="D42"/>
      <c r="E42"/>
      <c r="F42"/>
      <c r="G42"/>
      <c r="H42"/>
      <c r="I42"/>
      <c r="J42" s="393"/>
      <c r="K42" s="393"/>
      <c r="L42"/>
      <c r="O42" s="56"/>
      <c r="P42" s="56"/>
      <c r="S42" s="51"/>
      <c r="T42" s="6"/>
      <c r="V42" s="5"/>
      <c r="W42" s="234">
        <v>15</v>
      </c>
      <c r="X42" s="238" t="s">
        <v>57</v>
      </c>
      <c r="Y42" s="239" t="s">
        <v>58</v>
      </c>
      <c r="Z42" s="236">
        <v>15</v>
      </c>
      <c r="AA42" s="5"/>
      <c r="AB42" s="321" t="str">
        <f t="shared" si="0"/>
        <v>LAMS</v>
      </c>
      <c r="AC42" s="320" t="str">
        <f t="shared" si="1"/>
        <v>Laguna MS</v>
      </c>
      <c r="AF42" s="5"/>
    </row>
    <row r="43" spans="1:32" ht="15" customHeight="1" x14ac:dyDescent="0.2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O43" s="56"/>
      <c r="P43" s="56"/>
      <c r="S43" s="51"/>
      <c r="T43" s="6"/>
      <c r="V43" s="5"/>
      <c r="W43" s="234">
        <v>48</v>
      </c>
      <c r="X43" s="238" t="s">
        <v>119</v>
      </c>
      <c r="Y43" s="235" t="s">
        <v>118</v>
      </c>
      <c r="Z43" s="236">
        <v>48</v>
      </c>
      <c r="AA43" s="5"/>
      <c r="AB43" s="321" t="str">
        <f t="shared" si="0"/>
        <v>LL</v>
      </c>
      <c r="AC43" s="320" t="str">
        <f t="shared" si="1"/>
        <v>Lillian Larsen</v>
      </c>
      <c r="AF43" s="5"/>
    </row>
    <row r="44" spans="1:32" ht="15" customHeight="1" x14ac:dyDescent="0.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O44" s="56"/>
      <c r="P44" s="56"/>
      <c r="S44" s="51"/>
      <c r="T44" s="6"/>
      <c r="V44" s="5"/>
      <c r="W44" s="224">
        <v>32</v>
      </c>
      <c r="X44" s="225" t="s">
        <v>242</v>
      </c>
      <c r="Y44" s="226" t="s">
        <v>243</v>
      </c>
      <c r="Z44" s="227">
        <v>32</v>
      </c>
      <c r="AA44" s="5"/>
      <c r="AB44" s="321" t="str">
        <f t="shared" si="0"/>
        <v>LMDO</v>
      </c>
      <c r="AC44" s="320" t="str">
        <f t="shared" si="1"/>
        <v>Lucia Mar DO</v>
      </c>
      <c r="AF44" s="5"/>
    </row>
    <row r="45" spans="1:32" ht="15" customHeight="1" x14ac:dyDescent="0.2">
      <c r="A45" s="7"/>
      <c r="B45"/>
      <c r="C45"/>
      <c r="D45"/>
      <c r="E45"/>
      <c r="F45"/>
      <c r="G45"/>
      <c r="H45"/>
      <c r="I45"/>
      <c r="J45"/>
      <c r="K45"/>
      <c r="L45" s="2"/>
      <c r="O45" s="56"/>
      <c r="P45" s="56"/>
      <c r="Q45" s="65"/>
      <c r="R45" s="56"/>
      <c r="S45" s="51"/>
      <c r="T45" s="6"/>
      <c r="V45" s="5"/>
      <c r="W45" s="234">
        <v>36</v>
      </c>
      <c r="X45" s="238" t="s">
        <v>83</v>
      </c>
      <c r="Y45" s="238" t="s">
        <v>188</v>
      </c>
      <c r="Z45" s="236">
        <v>36</v>
      </c>
      <c r="AA45" s="5"/>
      <c r="AB45" s="321" t="str">
        <f t="shared" si="0"/>
        <v>LV</v>
      </c>
      <c r="AC45" s="320" t="str">
        <f t="shared" si="1"/>
        <v>Loma Vista CS</v>
      </c>
      <c r="AF45" s="5"/>
    </row>
    <row r="46" spans="1:32" ht="15" customHeight="1" x14ac:dyDescent="0.2">
      <c r="A46" s="7"/>
      <c r="B46"/>
      <c r="C46"/>
      <c r="D46"/>
      <c r="E46"/>
      <c r="F46"/>
      <c r="G46"/>
      <c r="H46"/>
      <c r="I46"/>
      <c r="J46"/>
      <c r="K46"/>
      <c r="L46"/>
      <c r="M46" s="65"/>
      <c r="N46" s="66"/>
      <c r="O46" s="66"/>
      <c r="P46" s="66"/>
      <c r="Q46" s="65"/>
      <c r="R46" s="56"/>
      <c r="S46" s="4"/>
      <c r="T46"/>
      <c r="V46" s="5"/>
      <c r="W46" s="234">
        <v>16</v>
      </c>
      <c r="X46" s="238" t="s">
        <v>59</v>
      </c>
      <c r="Y46" s="239" t="s">
        <v>60</v>
      </c>
      <c r="Z46" s="236">
        <v>16</v>
      </c>
      <c r="AA46" s="5"/>
      <c r="AB46" s="321" t="str">
        <f t="shared" si="0"/>
        <v>LOMS</v>
      </c>
      <c r="AC46" s="320" t="str">
        <f t="shared" si="1"/>
        <v>Los Osos MS</v>
      </c>
      <c r="AF46" s="5"/>
    </row>
    <row r="47" spans="1:32" x14ac:dyDescent="0.2">
      <c r="A47" s="7"/>
      <c r="B47"/>
      <c r="C47"/>
      <c r="D47"/>
      <c r="E47"/>
      <c r="F47"/>
      <c r="G47"/>
      <c r="H47"/>
      <c r="I47"/>
      <c r="J47"/>
      <c r="K47"/>
      <c r="L47"/>
      <c r="M47" s="52"/>
      <c r="N47" s="52"/>
      <c r="O47" s="52"/>
      <c r="P47" s="52"/>
      <c r="Q47" s="52"/>
      <c r="R47" s="53"/>
      <c r="S47" s="4"/>
      <c r="T47"/>
      <c r="V47" s="5"/>
      <c r="W47" s="234">
        <v>6</v>
      </c>
      <c r="X47" s="238" t="s">
        <v>30</v>
      </c>
      <c r="Y47" s="235" t="s">
        <v>189</v>
      </c>
      <c r="Z47" s="236">
        <v>6</v>
      </c>
      <c r="AA47" s="5"/>
      <c r="AB47" s="321" t="str">
        <f t="shared" si="0"/>
        <v>LR</v>
      </c>
      <c r="AC47" s="320" t="str">
        <f t="shared" si="1"/>
        <v>Los Ranchos Elem</v>
      </c>
      <c r="AF47" s="5"/>
    </row>
    <row r="48" spans="1:32" x14ac:dyDescent="0.2">
      <c r="A48" s="7"/>
      <c r="B48"/>
      <c r="C48"/>
      <c r="D48"/>
      <c r="E48"/>
      <c r="F48"/>
      <c r="G48"/>
      <c r="H48"/>
      <c r="I48"/>
      <c r="J48"/>
      <c r="K48"/>
      <c r="L48"/>
      <c r="M48" s="385"/>
      <c r="N48" s="385"/>
      <c r="O48" s="385"/>
      <c r="P48" s="385"/>
      <c r="Q48" s="385"/>
      <c r="R48" s="52"/>
      <c r="S48" s="4"/>
      <c r="T48"/>
      <c r="V48" s="5"/>
      <c r="W48" s="234">
        <v>43</v>
      </c>
      <c r="X48" s="238" t="s">
        <v>210</v>
      </c>
      <c r="Y48" s="235" t="s">
        <v>211</v>
      </c>
      <c r="Z48" s="236">
        <v>43</v>
      </c>
      <c r="AA48" s="5"/>
      <c r="AB48" s="321" t="str">
        <f t="shared" si="0"/>
        <v>MEC</v>
      </c>
      <c r="AC48" s="320" t="str">
        <f t="shared" si="1"/>
        <v>Meadowlark Ed Ctr</v>
      </c>
      <c r="AF48" s="5"/>
    </row>
    <row r="49" spans="1:32" x14ac:dyDescent="0.2">
      <c r="A49" s="7"/>
      <c r="B49"/>
      <c r="C49"/>
      <c r="D49"/>
      <c r="E49"/>
      <c r="F49"/>
      <c r="G49"/>
      <c r="H49"/>
      <c r="I49"/>
      <c r="J49"/>
      <c r="K49"/>
      <c r="L49"/>
      <c r="M49" s="385"/>
      <c r="N49" s="385"/>
      <c r="O49" s="385"/>
      <c r="P49" s="385"/>
      <c r="Q49" s="385"/>
      <c r="R49" s="52"/>
      <c r="S49" s="4"/>
      <c r="T49"/>
      <c r="V49" s="5"/>
      <c r="W49" s="234">
        <v>31</v>
      </c>
      <c r="X49" s="238" t="s">
        <v>52</v>
      </c>
      <c r="Y49" s="239" t="s">
        <v>53</v>
      </c>
      <c r="Z49" s="236">
        <v>31</v>
      </c>
      <c r="AA49" s="5"/>
      <c r="AB49" s="321" t="str">
        <f t="shared" si="0"/>
        <v>MMS</v>
      </c>
      <c r="AC49" s="320" t="str">
        <f t="shared" si="1"/>
        <v>Mesa MS</v>
      </c>
      <c r="AF49" s="5"/>
    </row>
    <row r="50" spans="1:32" x14ac:dyDescent="0.2">
      <c r="A50" s="7"/>
      <c r="B50"/>
      <c r="C50"/>
      <c r="D50"/>
      <c r="E50"/>
      <c r="F50"/>
      <c r="G50"/>
      <c r="H50"/>
      <c r="I50"/>
      <c r="J50"/>
      <c r="K50"/>
      <c r="L50"/>
      <c r="M50" s="57"/>
      <c r="N50" s="58"/>
      <c r="O50" s="58"/>
      <c r="P50" s="58"/>
      <c r="Q50" s="59"/>
      <c r="R50" s="52"/>
      <c r="S50" s="4"/>
      <c r="T50"/>
      <c r="V50" s="5"/>
      <c r="W50" s="234">
        <v>69</v>
      </c>
      <c r="X50" s="238" t="s">
        <v>282</v>
      </c>
      <c r="Y50" s="235" t="s">
        <v>283</v>
      </c>
      <c r="Z50" s="236">
        <v>69</v>
      </c>
      <c r="AA50" s="5"/>
      <c r="AB50" s="321" t="str">
        <f t="shared" si="0"/>
        <v>LMIS</v>
      </c>
      <c r="AC50" s="320" t="str">
        <f t="shared" si="1"/>
        <v>Lucia Mar Ind Study</v>
      </c>
      <c r="AF50" s="5"/>
    </row>
    <row r="51" spans="1:32" x14ac:dyDescent="0.2">
      <c r="A51" s="7"/>
      <c r="B51"/>
      <c r="C51"/>
      <c r="D51"/>
      <c r="E51"/>
      <c r="F51"/>
      <c r="G51"/>
      <c r="H51"/>
      <c r="I51"/>
      <c r="J51"/>
      <c r="K51"/>
      <c r="L51"/>
      <c r="M51" s="60"/>
      <c r="N51" s="52"/>
      <c r="O51" s="52"/>
      <c r="P51" s="52"/>
      <c r="Q51" s="61"/>
      <c r="R51" s="52"/>
      <c r="S51" s="4"/>
      <c r="T51"/>
      <c r="V51" s="5"/>
      <c r="W51" s="234">
        <v>8</v>
      </c>
      <c r="X51" s="238" t="s">
        <v>34</v>
      </c>
      <c r="Y51" s="235" t="s">
        <v>190</v>
      </c>
      <c r="Z51" s="236">
        <v>8</v>
      </c>
      <c r="AA51" s="5"/>
      <c r="AB51" s="321" t="str">
        <f t="shared" si="0"/>
        <v>MG</v>
      </c>
      <c r="AC51" s="320" t="str">
        <f t="shared" si="1"/>
        <v>Monarch Grove Elem</v>
      </c>
      <c r="AF51" s="5"/>
    </row>
    <row r="52" spans="1:32" x14ac:dyDescent="0.2">
      <c r="A52" s="7"/>
      <c r="B52"/>
      <c r="C52"/>
      <c r="D52"/>
      <c r="E52"/>
      <c r="F52"/>
      <c r="G52"/>
      <c r="H52"/>
      <c r="I52"/>
      <c r="J52"/>
      <c r="K52"/>
      <c r="L52"/>
      <c r="M52" s="60"/>
      <c r="N52" s="52"/>
      <c r="O52" s="52"/>
      <c r="P52" s="52"/>
      <c r="Q52" s="61"/>
      <c r="R52" s="52"/>
      <c r="S52" s="4"/>
      <c r="T52"/>
      <c r="V52" s="5"/>
      <c r="W52" s="234">
        <v>55</v>
      </c>
      <c r="X52" s="238" t="s">
        <v>95</v>
      </c>
      <c r="Y52" s="235" t="s">
        <v>191</v>
      </c>
      <c r="Z52" s="236">
        <v>55</v>
      </c>
      <c r="AA52" s="5"/>
      <c r="AB52" s="321" t="str">
        <f t="shared" si="0"/>
        <v>MR</v>
      </c>
      <c r="AC52" s="320" t="str">
        <f t="shared" si="1"/>
        <v>Monterey Road Elem</v>
      </c>
      <c r="AF52" s="5"/>
    </row>
    <row r="53" spans="1:32" x14ac:dyDescent="0.2">
      <c r="A53" s="7"/>
      <c r="B53"/>
      <c r="C53"/>
      <c r="D53"/>
      <c r="E53"/>
      <c r="F53"/>
      <c r="G53"/>
      <c r="H53"/>
      <c r="I53"/>
      <c r="J53"/>
      <c r="K53"/>
      <c r="L53"/>
      <c r="M53" s="60"/>
      <c r="N53" s="52"/>
      <c r="O53" s="52"/>
      <c r="P53" s="52"/>
      <c r="Q53" s="61"/>
      <c r="R53" s="52"/>
      <c r="S53" s="4"/>
      <c r="T53"/>
      <c r="V53" s="5"/>
      <c r="W53" s="234">
        <v>17</v>
      </c>
      <c r="X53" s="238" t="s">
        <v>61</v>
      </c>
      <c r="Y53" s="239" t="s">
        <v>62</v>
      </c>
      <c r="Z53" s="236">
        <v>17</v>
      </c>
      <c r="AA53" s="5"/>
      <c r="AB53" s="321" t="str">
        <f t="shared" si="0"/>
        <v>MBHS</v>
      </c>
      <c r="AC53" s="320" t="str">
        <f t="shared" si="1"/>
        <v>Morro Bay HS</v>
      </c>
      <c r="AF53" s="5"/>
    </row>
    <row r="54" spans="1:32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60"/>
      <c r="N54" s="52"/>
      <c r="O54" s="52"/>
      <c r="P54" s="52"/>
      <c r="Q54" s="61"/>
      <c r="R54" s="54"/>
      <c r="S54" s="16"/>
      <c r="V54" s="5"/>
      <c r="W54" s="234">
        <v>7</v>
      </c>
      <c r="X54" s="240" t="s">
        <v>165</v>
      </c>
      <c r="Y54" s="241" t="s">
        <v>192</v>
      </c>
      <c r="Z54" s="236">
        <v>7</v>
      </c>
      <c r="AA54" s="5"/>
      <c r="AB54" s="321" t="str">
        <f t="shared" si="0"/>
        <v>MREC</v>
      </c>
      <c r="AC54" s="320" t="str">
        <f t="shared" si="1"/>
        <v>Morro Road Ed Ctr/SELPA</v>
      </c>
      <c r="AF54" s="5"/>
    </row>
    <row r="55" spans="1:32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60"/>
      <c r="N55" s="52"/>
      <c r="O55" s="52"/>
      <c r="P55" s="52"/>
      <c r="Q55" s="61"/>
      <c r="R55" s="54"/>
      <c r="S55" s="16"/>
      <c r="V55" s="5"/>
      <c r="W55" s="234">
        <v>24</v>
      </c>
      <c r="X55" s="238" t="s">
        <v>32</v>
      </c>
      <c r="Y55" s="235" t="s">
        <v>230</v>
      </c>
      <c r="Z55" s="236">
        <v>24</v>
      </c>
      <c r="AA55" s="5"/>
      <c r="AB55" s="321" t="str">
        <f t="shared" ref="AB55:AB67" si="2">+X55</f>
        <v>NI</v>
      </c>
      <c r="AC55" s="320" t="str">
        <f t="shared" ref="AC55:AC67" si="3">+Y55</f>
        <v>Nipomo Elem</v>
      </c>
      <c r="AF55" s="5"/>
    </row>
    <row r="56" spans="1:32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60"/>
      <c r="N56" s="52"/>
      <c r="O56" s="52"/>
      <c r="P56" s="52"/>
      <c r="Q56" s="61"/>
      <c r="R56" s="54"/>
      <c r="S56" s="16"/>
      <c r="V56" s="5"/>
      <c r="W56" s="234">
        <v>69</v>
      </c>
      <c r="X56" s="238" t="s">
        <v>234</v>
      </c>
      <c r="Y56" s="238" t="s">
        <v>240</v>
      </c>
      <c r="Z56" s="236">
        <v>69</v>
      </c>
      <c r="AA56" s="5"/>
      <c r="AB56" s="321" t="str">
        <f t="shared" si="2"/>
        <v>LCS</v>
      </c>
      <c r="AC56" s="320" t="str">
        <f t="shared" si="3"/>
        <v>Lopez Cont./Adult Sch.</v>
      </c>
      <c r="AF56" s="5"/>
    </row>
    <row r="57" spans="1:32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48"/>
      <c r="N57" s="49"/>
      <c r="O57" s="49"/>
      <c r="P57" s="49"/>
      <c r="Q57" s="4"/>
      <c r="R57" s="54"/>
      <c r="S57" s="16"/>
      <c r="V57" s="5"/>
      <c r="W57" s="234">
        <v>65</v>
      </c>
      <c r="X57" s="235" t="s">
        <v>160</v>
      </c>
      <c r="Y57" s="239" t="s">
        <v>161</v>
      </c>
      <c r="Z57" s="236">
        <v>65</v>
      </c>
      <c r="AA57" s="5"/>
      <c r="AB57" s="321" t="str">
        <f t="shared" si="2"/>
        <v>NIHS</v>
      </c>
      <c r="AC57" s="320" t="str">
        <f t="shared" si="3"/>
        <v>Nipomo High School</v>
      </c>
      <c r="AF57" s="5"/>
    </row>
    <row r="58" spans="1:32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48"/>
      <c r="N58" s="49"/>
      <c r="O58" s="49"/>
      <c r="P58" s="49"/>
      <c r="Q58" s="4"/>
      <c r="R58" s="54"/>
      <c r="S58" s="16"/>
      <c r="V58" s="5"/>
      <c r="W58" s="234">
        <v>72</v>
      </c>
      <c r="X58" s="238" t="s">
        <v>236</v>
      </c>
      <c r="Y58" s="238" t="s">
        <v>237</v>
      </c>
      <c r="Z58" s="236">
        <v>72</v>
      </c>
      <c r="AA58" s="5"/>
      <c r="AB58" s="321" t="str">
        <f t="shared" si="2"/>
        <v>PRIS</v>
      </c>
      <c r="AC58" s="320" t="str">
        <f t="shared" si="3"/>
        <v>Paso Robles Ind. Stdy.</v>
      </c>
      <c r="AF58" s="5"/>
    </row>
    <row r="59" spans="1:32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48"/>
      <c r="N59" s="54"/>
      <c r="O59" s="54"/>
      <c r="P59" s="54"/>
      <c r="Q59" s="4"/>
      <c r="R59" s="54"/>
      <c r="S59" s="16"/>
      <c r="V59" s="5"/>
      <c r="W59" s="234">
        <v>27</v>
      </c>
      <c r="X59" s="238" t="s">
        <v>39</v>
      </c>
      <c r="Y59" s="235" t="s">
        <v>207</v>
      </c>
      <c r="Z59" s="236">
        <v>27</v>
      </c>
      <c r="AA59" s="5"/>
      <c r="AB59" s="321" t="str">
        <f t="shared" si="2"/>
        <v>OV</v>
      </c>
      <c r="AC59" s="320" t="str">
        <f t="shared" si="3"/>
        <v>Ocean View Elem</v>
      </c>
      <c r="AD59" s="5"/>
      <c r="AE59" s="5"/>
      <c r="AF59" s="5"/>
    </row>
    <row r="60" spans="1:32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48"/>
      <c r="N60" s="54"/>
      <c r="O60" s="54"/>
      <c r="P60" s="54"/>
      <c r="Q60" s="4"/>
      <c r="R60" s="54"/>
      <c r="S60" s="16"/>
      <c r="V60" s="5"/>
      <c r="W60" s="234">
        <v>26</v>
      </c>
      <c r="X60" s="238" t="s">
        <v>36</v>
      </c>
      <c r="Y60" s="235" t="s">
        <v>216</v>
      </c>
      <c r="Z60" s="236">
        <v>26</v>
      </c>
      <c r="AA60" s="5"/>
      <c r="AB60" s="321" t="str">
        <f t="shared" si="2"/>
        <v>OC</v>
      </c>
      <c r="AC60" s="320" t="str">
        <f t="shared" si="3"/>
        <v>Oceano Elem</v>
      </c>
      <c r="AD60" s="5"/>
      <c r="AE60" s="5"/>
      <c r="AF60" s="5"/>
    </row>
    <row r="61" spans="1:32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48"/>
      <c r="N61" s="54"/>
      <c r="O61" s="54"/>
      <c r="P61" s="54"/>
      <c r="Q61" s="4"/>
      <c r="R61" s="54"/>
      <c r="S61" s="16"/>
      <c r="V61" s="5"/>
      <c r="W61" s="234">
        <v>26</v>
      </c>
      <c r="X61" s="235" t="s">
        <v>80</v>
      </c>
      <c r="Y61" s="235" t="s">
        <v>205</v>
      </c>
      <c r="Z61" s="236">
        <v>26</v>
      </c>
      <c r="AA61" s="5"/>
      <c r="AB61" s="321" t="str">
        <f t="shared" si="2"/>
        <v>OEC</v>
      </c>
      <c r="AC61" s="320" t="str">
        <f t="shared" si="3"/>
        <v>Oeano Ed Ctr</v>
      </c>
      <c r="AD61" s="5"/>
      <c r="AE61" s="5"/>
      <c r="AF61" s="5"/>
    </row>
    <row r="62" spans="1:32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48"/>
      <c r="N62" s="54"/>
      <c r="O62" s="54"/>
      <c r="P62" s="54"/>
      <c r="Q62" s="4"/>
      <c r="R62" s="54"/>
      <c r="S62" s="16"/>
      <c r="V62" s="5"/>
      <c r="W62" s="234">
        <v>81</v>
      </c>
      <c r="X62" s="238" t="s">
        <v>38</v>
      </c>
      <c r="Y62" s="235" t="s">
        <v>204</v>
      </c>
      <c r="Z62" s="236">
        <v>81</v>
      </c>
      <c r="AA62" s="5"/>
      <c r="AB62" s="321" t="str">
        <f t="shared" si="2"/>
        <v>PA</v>
      </c>
      <c r="AC62" s="320" t="str">
        <f t="shared" si="3"/>
        <v>Pacheco Elem</v>
      </c>
      <c r="AD62" s="5"/>
      <c r="AE62" s="5"/>
      <c r="AF62" s="5"/>
    </row>
    <row r="63" spans="1:32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48"/>
      <c r="N63" s="54"/>
      <c r="O63" s="54"/>
      <c r="P63" s="54"/>
      <c r="Q63" s="4"/>
      <c r="R63" s="54"/>
      <c r="S63" s="16"/>
      <c r="V63" s="5"/>
      <c r="W63" s="234">
        <v>39</v>
      </c>
      <c r="X63" s="238" t="s">
        <v>135</v>
      </c>
      <c r="Y63" s="235" t="s">
        <v>203</v>
      </c>
      <c r="Z63" s="236">
        <v>39</v>
      </c>
      <c r="AA63" s="5"/>
      <c r="AB63" s="321" t="str">
        <f t="shared" si="2"/>
        <v>PD</v>
      </c>
      <c r="AC63" s="320" t="str">
        <f t="shared" si="3"/>
        <v>Parkfield Elem</v>
      </c>
      <c r="AD63" s="5"/>
      <c r="AE63" s="5"/>
      <c r="AF63" s="5"/>
    </row>
    <row r="64" spans="1:32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48"/>
      <c r="N64" s="54"/>
      <c r="O64" s="54"/>
      <c r="P64" s="54"/>
      <c r="Q64" s="4"/>
      <c r="R64" s="54"/>
      <c r="S64" s="16"/>
      <c r="V64" s="5"/>
      <c r="W64" s="234">
        <v>47</v>
      </c>
      <c r="X64" s="238" t="s">
        <v>223</v>
      </c>
      <c r="Y64" s="235" t="s">
        <v>224</v>
      </c>
      <c r="Z64" s="236">
        <v>47</v>
      </c>
      <c r="AA64" s="5"/>
      <c r="AB64" s="321" t="str">
        <f t="shared" si="2"/>
        <v>PR</v>
      </c>
      <c r="AC64" s="320" t="str">
        <f t="shared" si="3"/>
        <v>Paso Robles DO</v>
      </c>
      <c r="AD64" s="5"/>
      <c r="AE64" s="5"/>
      <c r="AF64" s="5"/>
    </row>
    <row r="65" spans="1:32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48"/>
      <c r="N65" s="54"/>
      <c r="O65" s="54"/>
      <c r="P65" s="54"/>
      <c r="Q65" s="4"/>
      <c r="R65" s="54"/>
      <c r="S65" s="16"/>
      <c r="V65" s="5"/>
      <c r="W65" s="234">
        <v>47</v>
      </c>
      <c r="X65" s="238" t="s">
        <v>116</v>
      </c>
      <c r="Y65" s="239" t="s">
        <v>117</v>
      </c>
      <c r="Z65" s="236">
        <v>47</v>
      </c>
      <c r="AA65" s="5"/>
      <c r="AB65" s="321" t="str">
        <f t="shared" si="2"/>
        <v>PRHS</v>
      </c>
      <c r="AC65" s="320" t="str">
        <f t="shared" si="3"/>
        <v>Paso Robles HS</v>
      </c>
      <c r="AD65" s="5"/>
      <c r="AE65" s="5"/>
      <c r="AF65" s="5"/>
    </row>
    <row r="66" spans="1:32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48"/>
      <c r="N66" s="54"/>
      <c r="O66" s="54"/>
      <c r="P66" s="54"/>
      <c r="Q66" s="4"/>
      <c r="R66" s="54"/>
      <c r="S66" s="16"/>
      <c r="V66" s="5"/>
      <c r="W66" s="234">
        <v>79</v>
      </c>
      <c r="X66" s="238" t="s">
        <v>221</v>
      </c>
      <c r="Y66" s="235" t="s">
        <v>222</v>
      </c>
      <c r="Z66" s="236">
        <v>79</v>
      </c>
      <c r="AA66" s="5"/>
      <c r="AB66" s="321" t="str">
        <f t="shared" si="2"/>
        <v>PRTC</v>
      </c>
      <c r="AC66" s="320" t="str">
        <f t="shared" si="3"/>
        <v>Paso Robles Tch Ctr</v>
      </c>
      <c r="AD66" s="5"/>
      <c r="AE66" s="5"/>
      <c r="AF66" s="5"/>
    </row>
    <row r="67" spans="1:32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48"/>
      <c r="N67" s="54"/>
      <c r="O67" s="54"/>
      <c r="P67" s="54"/>
      <c r="Q67" s="4"/>
      <c r="R67" s="54"/>
      <c r="S67" s="16"/>
      <c r="V67" s="5"/>
      <c r="W67" s="234">
        <v>42</v>
      </c>
      <c r="X67" s="238" t="s">
        <v>122</v>
      </c>
      <c r="Y67" s="235" t="s">
        <v>202</v>
      </c>
      <c r="Z67" s="236">
        <v>42</v>
      </c>
      <c r="AA67" s="5"/>
      <c r="AB67" s="321" t="str">
        <f t="shared" si="2"/>
        <v>PB</v>
      </c>
      <c r="AC67" s="320" t="str">
        <f t="shared" si="3"/>
        <v>Pat Butler Elem</v>
      </c>
      <c r="AD67" s="5"/>
      <c r="AE67" s="5"/>
      <c r="AF67" s="5"/>
    </row>
    <row r="68" spans="1:32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48"/>
      <c r="N68" s="54"/>
      <c r="O68" s="54"/>
      <c r="P68" s="54"/>
      <c r="Q68" s="4"/>
      <c r="R68" s="54"/>
      <c r="S68" s="16"/>
      <c r="V68" s="5"/>
      <c r="W68" s="234">
        <v>30</v>
      </c>
      <c r="X68" s="238" t="s">
        <v>48</v>
      </c>
      <c r="Y68" s="239" t="s">
        <v>49</v>
      </c>
      <c r="Z68" s="236">
        <v>30</v>
      </c>
      <c r="AA68" s="5"/>
      <c r="AB68" s="321" t="str">
        <f t="shared" ref="AB68:AB114" si="4">+X68</f>
        <v>PMS</v>
      </c>
      <c r="AC68" s="320" t="str">
        <f t="shared" ref="AC68:AC114" si="5">+Y68</f>
        <v>Paulding MS</v>
      </c>
      <c r="AD68" s="5"/>
      <c r="AE68" s="5"/>
      <c r="AF68" s="5"/>
    </row>
    <row r="69" spans="1:32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48"/>
      <c r="N69" s="54"/>
      <c r="O69" s="54"/>
      <c r="P69" s="54"/>
      <c r="Q69" s="4"/>
      <c r="R69" s="54"/>
      <c r="S69" s="16"/>
      <c r="V69" s="5"/>
      <c r="W69" s="234">
        <v>67</v>
      </c>
      <c r="X69" s="235" t="s">
        <v>157</v>
      </c>
      <c r="Y69" s="239" t="s">
        <v>159</v>
      </c>
      <c r="Z69" s="236">
        <v>67</v>
      </c>
      <c r="AA69" s="5"/>
      <c r="AB69" s="321" t="str">
        <f t="shared" si="4"/>
        <v>PV</v>
      </c>
      <c r="AC69" s="320" t="str">
        <f t="shared" si="5"/>
        <v>Pleasant Valley</v>
      </c>
      <c r="AD69" s="5"/>
      <c r="AE69" s="5"/>
      <c r="AF69" s="5"/>
    </row>
    <row r="70" spans="1:32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48"/>
      <c r="N70" s="54"/>
      <c r="O70" s="54"/>
      <c r="P70" s="54"/>
      <c r="Q70" s="4"/>
      <c r="R70" s="54"/>
      <c r="S70" s="16"/>
      <c r="V70" s="5"/>
      <c r="W70" s="228">
        <v>32</v>
      </c>
      <c r="X70" s="232" t="s">
        <v>81</v>
      </c>
      <c r="Y70" s="230" t="s">
        <v>164</v>
      </c>
      <c r="Z70" s="231">
        <v>32</v>
      </c>
      <c r="AA70" s="5"/>
      <c r="AB70" s="321" t="str">
        <f t="shared" si="4"/>
        <v>PPS</v>
      </c>
      <c r="AC70" s="320" t="str">
        <f t="shared" si="5"/>
        <v>PPS Lucia Mar</v>
      </c>
      <c r="AD70" s="5"/>
      <c r="AE70" s="5"/>
      <c r="AF70" s="5"/>
    </row>
    <row r="71" spans="1:32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48"/>
      <c r="N71" s="54"/>
      <c r="O71" s="54"/>
      <c r="P71" s="54"/>
      <c r="Q71" s="4"/>
      <c r="R71" s="54"/>
      <c r="S71" s="16"/>
      <c r="V71" s="5"/>
      <c r="W71" s="228">
        <v>56</v>
      </c>
      <c r="X71" s="229" t="s">
        <v>146</v>
      </c>
      <c r="Y71" s="232" t="s">
        <v>218</v>
      </c>
      <c r="Z71" s="231">
        <v>56</v>
      </c>
      <c r="AA71" s="5"/>
      <c r="AB71" s="321" t="str">
        <f t="shared" si="4"/>
        <v>SO</v>
      </c>
      <c r="AC71" s="320" t="str">
        <f t="shared" si="5"/>
        <v>San Benito Elem</v>
      </c>
      <c r="AD71" s="5"/>
      <c r="AE71" s="5"/>
      <c r="AF71" s="5"/>
    </row>
    <row r="72" spans="1:32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48"/>
      <c r="N72" s="54"/>
      <c r="O72" s="54"/>
      <c r="P72" s="54"/>
      <c r="Q72" s="4"/>
      <c r="R72" s="54"/>
      <c r="S72" s="16"/>
      <c r="V72" s="5"/>
      <c r="W72" s="228">
        <v>57</v>
      </c>
      <c r="X72" s="229" t="s">
        <v>99</v>
      </c>
      <c r="Y72" s="232" t="s">
        <v>217</v>
      </c>
      <c r="Z72" s="231">
        <v>57</v>
      </c>
      <c r="AA72" s="5"/>
      <c r="AB72" s="321" t="str">
        <f t="shared" si="4"/>
        <v>SG</v>
      </c>
      <c r="AC72" s="320" t="str">
        <f t="shared" si="5"/>
        <v>San Gabriel Elem</v>
      </c>
      <c r="AD72" s="5"/>
      <c r="AE72" s="5"/>
      <c r="AF72" s="5"/>
    </row>
    <row r="73" spans="1:32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48"/>
      <c r="N73" s="54"/>
      <c r="O73" s="54"/>
      <c r="P73" s="54"/>
      <c r="Q73" s="4"/>
      <c r="R73" s="54"/>
      <c r="S73" s="16"/>
      <c r="V73" s="5"/>
      <c r="W73" s="228">
        <v>18</v>
      </c>
      <c r="X73" s="229" t="s">
        <v>79</v>
      </c>
      <c r="Y73" s="230" t="s">
        <v>63</v>
      </c>
      <c r="Z73" s="231">
        <v>18</v>
      </c>
      <c r="AA73" s="5"/>
      <c r="AB73" s="321" t="str">
        <f t="shared" si="4"/>
        <v>SLOHS</v>
      </c>
      <c r="AC73" s="320" t="str">
        <f t="shared" si="5"/>
        <v>San Luis Obispo HS</v>
      </c>
      <c r="AD73" s="5"/>
      <c r="AE73" s="5"/>
      <c r="AF73" s="5"/>
    </row>
    <row r="74" spans="1:32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48"/>
      <c r="N74" s="54"/>
      <c r="O74" s="54"/>
      <c r="P74" s="54"/>
      <c r="Q74" s="4"/>
      <c r="R74" s="54"/>
      <c r="S74" s="16"/>
      <c r="V74" s="5"/>
      <c r="W74" s="228">
        <v>58</v>
      </c>
      <c r="X74" s="229" t="s">
        <v>44</v>
      </c>
      <c r="Y74" s="232" t="s">
        <v>199</v>
      </c>
      <c r="Z74" s="231">
        <v>58</v>
      </c>
      <c r="AA74" s="5"/>
      <c r="AB74" s="321" t="str">
        <f t="shared" si="4"/>
        <v>SM</v>
      </c>
      <c r="AC74" s="320" t="str">
        <f t="shared" si="5"/>
        <v>Santa Margarita Elem</v>
      </c>
      <c r="AD74" s="5"/>
      <c r="AE74" s="5"/>
      <c r="AF74" s="5"/>
    </row>
    <row r="75" spans="1:32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48"/>
      <c r="N75" s="54"/>
      <c r="O75" s="54"/>
      <c r="P75" s="54"/>
      <c r="Q75" s="4"/>
      <c r="R75" s="54"/>
      <c r="S75" s="16"/>
      <c r="V75" s="5"/>
      <c r="W75" s="228">
        <v>59</v>
      </c>
      <c r="X75" s="229" t="s">
        <v>101</v>
      </c>
      <c r="Y75" s="232" t="s">
        <v>200</v>
      </c>
      <c r="Z75" s="231">
        <v>59</v>
      </c>
      <c r="AA75" s="5"/>
      <c r="AB75" s="321" t="str">
        <f t="shared" si="4"/>
        <v>SR</v>
      </c>
      <c r="AC75" s="320" t="str">
        <f t="shared" si="5"/>
        <v>Santa Rosa  Elem</v>
      </c>
      <c r="AD75" s="5"/>
      <c r="AE75" s="5"/>
      <c r="AF75" s="5"/>
    </row>
    <row r="76" spans="1:32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48"/>
      <c r="N76" s="54"/>
      <c r="O76" s="54"/>
      <c r="P76" s="54"/>
      <c r="Q76" s="4"/>
      <c r="R76" s="54"/>
      <c r="S76" s="16"/>
      <c r="V76" s="5"/>
      <c r="W76" s="228">
        <v>37</v>
      </c>
      <c r="X76" s="229" t="s">
        <v>136</v>
      </c>
      <c r="Y76" s="232" t="s">
        <v>201</v>
      </c>
      <c r="Z76" s="231">
        <v>37</v>
      </c>
      <c r="AA76" s="5"/>
      <c r="AB76" s="321" t="str">
        <f t="shared" si="4"/>
        <v>SN</v>
      </c>
      <c r="AC76" s="320" t="str">
        <f t="shared" si="5"/>
        <v>Shandon Elem</v>
      </c>
      <c r="AD76" s="5"/>
      <c r="AE76" s="5"/>
      <c r="AF76" s="5"/>
    </row>
    <row r="77" spans="1:32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55"/>
      <c r="N77" s="56"/>
      <c r="O77" s="56"/>
      <c r="P77" s="56"/>
      <c r="Q77" s="51"/>
      <c r="R77" s="54"/>
      <c r="S77" s="16"/>
      <c r="V77" s="5"/>
      <c r="W77" s="228">
        <v>38</v>
      </c>
      <c r="X77" s="229" t="s">
        <v>244</v>
      </c>
      <c r="Y77" s="232" t="s">
        <v>269</v>
      </c>
      <c r="Z77" s="231">
        <v>38</v>
      </c>
      <c r="AA77" s="5"/>
      <c r="AB77" s="321" t="str">
        <f t="shared" si="4"/>
        <v>SNDO</v>
      </c>
      <c r="AC77" s="320" t="str">
        <f t="shared" si="5"/>
        <v>Shandon DO</v>
      </c>
      <c r="AD77" s="5"/>
      <c r="AE77" s="5"/>
      <c r="AF77" s="5"/>
    </row>
    <row r="78" spans="1:32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55"/>
      <c r="N78" s="56"/>
      <c r="O78" s="56"/>
      <c r="P78" s="56"/>
      <c r="Q78" s="51"/>
      <c r="R78" s="54"/>
      <c r="S78" s="16"/>
      <c r="V78" s="5"/>
      <c r="W78" s="228">
        <v>38</v>
      </c>
      <c r="X78" s="229" t="s">
        <v>137</v>
      </c>
      <c r="Y78" s="230" t="s">
        <v>126</v>
      </c>
      <c r="Z78" s="231">
        <v>38</v>
      </c>
      <c r="AA78" s="5"/>
      <c r="AB78" s="321" t="str">
        <f t="shared" si="4"/>
        <v>SHS</v>
      </c>
      <c r="AC78" s="320" t="str">
        <f t="shared" si="5"/>
        <v>Shandon HS</v>
      </c>
      <c r="AD78" s="5"/>
      <c r="AE78" s="5"/>
      <c r="AF78" s="5"/>
    </row>
    <row r="79" spans="1:32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55"/>
      <c r="N79" s="56"/>
      <c r="O79" s="56"/>
      <c r="P79" s="56"/>
      <c r="Q79" s="51"/>
      <c r="R79" s="54"/>
      <c r="S79" s="16"/>
      <c r="V79" s="5"/>
      <c r="W79" s="228">
        <v>28</v>
      </c>
      <c r="X79" s="229" t="s">
        <v>42</v>
      </c>
      <c r="Y79" s="232" t="s">
        <v>198</v>
      </c>
      <c r="Z79" s="231">
        <v>28</v>
      </c>
      <c r="AA79" s="5"/>
      <c r="AB79" s="321" t="str">
        <f t="shared" si="4"/>
        <v>SB</v>
      </c>
      <c r="AC79" s="320" t="str">
        <f t="shared" si="5"/>
        <v>Shell Beach Elem</v>
      </c>
      <c r="AD79" s="5"/>
      <c r="AE79" s="5"/>
      <c r="AF79" s="5"/>
    </row>
    <row r="80" spans="1:32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48"/>
      <c r="N80" s="49"/>
      <c r="O80" s="49"/>
      <c r="P80" s="49"/>
      <c r="Q80" s="4"/>
      <c r="R80" s="54"/>
      <c r="S80" s="16"/>
      <c r="V80" s="5"/>
      <c r="W80" s="228">
        <v>10</v>
      </c>
      <c r="X80" s="229" t="s">
        <v>41</v>
      </c>
      <c r="Y80" s="232" t="s">
        <v>197</v>
      </c>
      <c r="Z80" s="231">
        <v>10</v>
      </c>
      <c r="AA80" s="5"/>
      <c r="AB80" s="321" t="str">
        <f t="shared" si="4"/>
        <v>SI</v>
      </c>
      <c r="AC80" s="320" t="str">
        <f t="shared" si="5"/>
        <v>Sinshiemer Elem</v>
      </c>
      <c r="AD80" s="5"/>
      <c r="AE80" s="5"/>
      <c r="AF80" s="5"/>
    </row>
    <row r="81" spans="1:32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48"/>
      <c r="N81" s="49"/>
      <c r="O81" s="49"/>
      <c r="P81" s="49"/>
      <c r="Q81" s="4"/>
      <c r="R81" s="54"/>
      <c r="S81" s="16"/>
      <c r="V81" s="5"/>
      <c r="W81" s="228">
        <v>18</v>
      </c>
      <c r="X81" s="232" t="s">
        <v>245</v>
      </c>
      <c r="Y81" s="232" t="s">
        <v>225</v>
      </c>
      <c r="Z81" s="231">
        <v>18</v>
      </c>
      <c r="AA81" s="5"/>
      <c r="AB81" s="321" t="str">
        <f t="shared" si="4"/>
        <v>SSDO</v>
      </c>
      <c r="AC81" s="320" t="str">
        <f t="shared" si="5"/>
        <v>SLC DO/SS</v>
      </c>
      <c r="AD81" s="5"/>
      <c r="AE81" s="5"/>
      <c r="AF81" s="5"/>
    </row>
    <row r="82" spans="1:32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48"/>
      <c r="N82" s="49"/>
      <c r="O82" s="49"/>
      <c r="P82" s="49"/>
      <c r="Q82" s="4"/>
      <c r="R82" s="54"/>
      <c r="S82" s="16"/>
      <c r="V82" s="5"/>
      <c r="W82" s="228">
        <v>12</v>
      </c>
      <c r="X82" s="229" t="s">
        <v>47</v>
      </c>
      <c r="Y82" s="232" t="s">
        <v>196</v>
      </c>
      <c r="Z82" s="231">
        <v>12</v>
      </c>
      <c r="AA82" s="5"/>
      <c r="AB82" s="321" t="str">
        <f t="shared" si="4"/>
        <v>SU</v>
      </c>
      <c r="AC82" s="320" t="str">
        <f t="shared" si="5"/>
        <v>Sunnyside Elem</v>
      </c>
      <c r="AD82" s="5"/>
      <c r="AE82" s="5"/>
      <c r="AF82" s="5"/>
    </row>
    <row r="83" spans="1:32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48"/>
      <c r="N83" s="49"/>
      <c r="O83" s="49"/>
      <c r="P83" s="49"/>
      <c r="Q83" s="4"/>
      <c r="R83" s="54"/>
      <c r="S83" s="16"/>
      <c r="V83" s="5"/>
      <c r="W83" s="228">
        <v>13</v>
      </c>
      <c r="X83" s="229" t="s">
        <v>50</v>
      </c>
      <c r="Y83" s="232" t="s">
        <v>195</v>
      </c>
      <c r="Z83" s="231">
        <v>13</v>
      </c>
      <c r="AA83" s="5"/>
      <c r="AB83" s="321" t="str">
        <f t="shared" si="4"/>
        <v>TE</v>
      </c>
      <c r="AC83" s="320" t="str">
        <f t="shared" si="5"/>
        <v>Teach Elem</v>
      </c>
      <c r="AD83" s="5"/>
      <c r="AE83" s="5"/>
      <c r="AF83" s="5"/>
    </row>
    <row r="84" spans="1:32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48"/>
      <c r="N84" s="49"/>
      <c r="O84" s="49"/>
      <c r="P84" s="49"/>
      <c r="Q84" s="4"/>
      <c r="R84" s="54"/>
      <c r="S84" s="16"/>
      <c r="V84" s="5"/>
      <c r="W84" s="228">
        <v>50</v>
      </c>
      <c r="X84" s="229" t="s">
        <v>228</v>
      </c>
      <c r="Y84" s="232" t="s">
        <v>194</v>
      </c>
      <c r="Z84" s="231">
        <v>50</v>
      </c>
      <c r="AA84" s="5"/>
      <c r="AB84" s="321" t="str">
        <f t="shared" si="4"/>
        <v>TDO</v>
      </c>
      <c r="AC84" s="320" t="str">
        <f t="shared" si="5"/>
        <v>Templeton DO</v>
      </c>
      <c r="AD84" s="5"/>
      <c r="AE84" s="5"/>
      <c r="AF84" s="5"/>
    </row>
    <row r="85" spans="1:32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48"/>
      <c r="N85" s="49"/>
      <c r="O85" s="49"/>
      <c r="P85" s="49"/>
      <c r="Q85" s="4"/>
      <c r="R85" s="54"/>
      <c r="S85" s="16"/>
      <c r="V85" s="5"/>
      <c r="W85" s="228">
        <v>53</v>
      </c>
      <c r="X85" s="229" t="s">
        <v>153</v>
      </c>
      <c r="Y85" s="230" t="s">
        <v>128</v>
      </c>
      <c r="Z85" s="231">
        <v>53</v>
      </c>
      <c r="AA85" s="5"/>
      <c r="AB85" s="321" t="str">
        <f t="shared" si="4"/>
        <v>THS</v>
      </c>
      <c r="AC85" s="320" t="str">
        <f t="shared" si="5"/>
        <v>Templeton HS</v>
      </c>
      <c r="AD85" s="5"/>
      <c r="AE85" s="5"/>
      <c r="AF85" s="5"/>
    </row>
    <row r="86" spans="1:32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48"/>
      <c r="N86" s="49"/>
      <c r="O86" s="49"/>
      <c r="P86" s="49"/>
      <c r="Q86" s="4"/>
      <c r="R86" s="54"/>
      <c r="S86" s="16"/>
      <c r="V86" s="5"/>
      <c r="W86" s="228">
        <v>52</v>
      </c>
      <c r="X86" s="229" t="s">
        <v>133</v>
      </c>
      <c r="Y86" s="230" t="s">
        <v>129</v>
      </c>
      <c r="Z86" s="231">
        <v>52</v>
      </c>
      <c r="AA86" s="5"/>
      <c r="AB86" s="321" t="str">
        <f t="shared" si="4"/>
        <v>TMS</v>
      </c>
      <c r="AC86" s="320" t="str">
        <f t="shared" si="5"/>
        <v>Templeton MS</v>
      </c>
      <c r="AD86" s="5"/>
      <c r="AE86" s="5"/>
      <c r="AF86" s="5"/>
    </row>
    <row r="87" spans="1:32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48"/>
      <c r="N87" s="49"/>
      <c r="O87" s="49"/>
      <c r="P87" s="49"/>
      <c r="Q87" s="4"/>
      <c r="R87" s="54"/>
      <c r="S87" s="16"/>
      <c r="V87" s="5"/>
      <c r="W87" s="228">
        <v>14</v>
      </c>
      <c r="X87" s="229" t="s">
        <v>54</v>
      </c>
      <c r="Y87" s="230" t="s">
        <v>147</v>
      </c>
      <c r="Z87" s="231">
        <v>14</v>
      </c>
      <c r="AA87" s="5"/>
      <c r="AB87" s="321" t="str">
        <f t="shared" si="4"/>
        <v>VI</v>
      </c>
      <c r="AC87" s="320" t="str">
        <f t="shared" si="5"/>
        <v>Vicente</v>
      </c>
      <c r="AF87" s="5"/>
    </row>
    <row r="88" spans="1:32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48"/>
      <c r="N88" s="49"/>
      <c r="O88" s="49"/>
      <c r="P88" s="49"/>
      <c r="Q88" s="4"/>
      <c r="R88" s="54"/>
      <c r="S88" s="16"/>
      <c r="V88" s="5"/>
      <c r="W88" s="228">
        <v>51</v>
      </c>
      <c r="X88" s="229" t="s">
        <v>132</v>
      </c>
      <c r="Y88" s="232" t="s">
        <v>208</v>
      </c>
      <c r="Z88" s="231">
        <v>51</v>
      </c>
      <c r="AA88" s="5"/>
      <c r="AB88" s="321" t="str">
        <f t="shared" si="4"/>
        <v>VD</v>
      </c>
      <c r="AC88" s="320" t="str">
        <f t="shared" si="5"/>
        <v>Vineyard Elem</v>
      </c>
      <c r="AF88" s="5"/>
    </row>
    <row r="89" spans="1:32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48"/>
      <c r="N89" s="49"/>
      <c r="O89" s="49"/>
      <c r="P89" s="49"/>
      <c r="Q89" s="4"/>
      <c r="R89" s="54"/>
      <c r="S89" s="16"/>
      <c r="V89" s="5"/>
      <c r="W89" s="228">
        <v>43</v>
      </c>
      <c r="X89" s="229" t="s">
        <v>121</v>
      </c>
      <c r="Y89" s="232" t="s">
        <v>209</v>
      </c>
      <c r="Z89" s="231">
        <v>43</v>
      </c>
      <c r="AA89" s="5"/>
      <c r="AB89" s="321" t="str">
        <f t="shared" si="4"/>
        <v>VP</v>
      </c>
      <c r="AC89" s="320" t="str">
        <f t="shared" si="5"/>
        <v>Virgina Peterson Elem</v>
      </c>
      <c r="AF89" s="5"/>
    </row>
    <row r="90" spans="1:32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48"/>
      <c r="N90" s="49"/>
      <c r="O90" s="49"/>
      <c r="P90" s="49"/>
      <c r="Q90" s="4"/>
      <c r="R90" s="54"/>
      <c r="S90" s="16"/>
      <c r="W90" s="228">
        <v>44</v>
      </c>
      <c r="X90" s="229" t="s">
        <v>120</v>
      </c>
      <c r="Y90" s="232" t="s">
        <v>212</v>
      </c>
      <c r="Z90" s="231">
        <v>44</v>
      </c>
      <c r="AB90" s="321" t="str">
        <f t="shared" si="4"/>
        <v>WP</v>
      </c>
      <c r="AC90" s="320" t="str">
        <f t="shared" si="5"/>
        <v>Winifred Pifer Elem</v>
      </c>
    </row>
    <row r="91" spans="1:32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48"/>
      <c r="N91" s="49"/>
      <c r="O91" s="49"/>
      <c r="P91" s="49"/>
      <c r="Q91" s="4"/>
      <c r="R91" s="54"/>
      <c r="S91" s="16"/>
      <c r="W91" s="325">
        <v>74</v>
      </c>
      <c r="X91" s="326">
        <f>+'Mileage Log'!M49</f>
        <v>0</v>
      </c>
      <c r="Y91" s="327">
        <f>+'Mileage Log'!N49</f>
        <v>0</v>
      </c>
      <c r="Z91" s="328">
        <v>74</v>
      </c>
      <c r="AB91" s="334">
        <f t="shared" si="4"/>
        <v>0</v>
      </c>
      <c r="AC91" s="335">
        <f t="shared" si="5"/>
        <v>0</v>
      </c>
    </row>
    <row r="92" spans="1:32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48"/>
      <c r="N92" s="49"/>
      <c r="O92" s="49"/>
      <c r="P92" s="49"/>
      <c r="Q92" s="4"/>
      <c r="R92" s="54"/>
      <c r="S92" s="16"/>
      <c r="W92" s="325">
        <v>75</v>
      </c>
      <c r="X92" s="326">
        <f>+'Mileage Log'!M50</f>
        <v>0</v>
      </c>
      <c r="Y92" s="327">
        <f>+'Mileage Log'!N50</f>
        <v>0</v>
      </c>
      <c r="Z92" s="328">
        <v>75</v>
      </c>
      <c r="AB92" s="334">
        <f t="shared" si="4"/>
        <v>0</v>
      </c>
      <c r="AC92" s="335">
        <f t="shared" si="5"/>
        <v>0</v>
      </c>
    </row>
    <row r="93" spans="1:32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48"/>
      <c r="N93" s="49"/>
      <c r="O93" s="49"/>
      <c r="P93" s="49"/>
      <c r="Q93" s="4"/>
      <c r="R93" s="54"/>
      <c r="S93" s="16"/>
      <c r="W93" s="325">
        <v>76</v>
      </c>
      <c r="X93" s="326">
        <f>+'Mileage Log'!M51</f>
        <v>0</v>
      </c>
      <c r="Y93" s="327">
        <f>+'Mileage Log'!N51</f>
        <v>0</v>
      </c>
      <c r="Z93" s="328">
        <v>76</v>
      </c>
      <c r="AB93" s="334">
        <f t="shared" si="4"/>
        <v>0</v>
      </c>
      <c r="AC93" s="335">
        <f t="shared" si="5"/>
        <v>0</v>
      </c>
    </row>
    <row r="94" spans="1:32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48"/>
      <c r="N94" s="49"/>
      <c r="O94" s="49"/>
      <c r="P94" s="49"/>
      <c r="Q94" s="4"/>
      <c r="R94" s="54"/>
      <c r="S94" s="16"/>
      <c r="W94" s="325">
        <v>77</v>
      </c>
      <c r="X94" s="326">
        <f>+'Mileage Log'!M52</f>
        <v>0</v>
      </c>
      <c r="Y94" s="327">
        <f>+'Mileage Log'!N52</f>
        <v>0</v>
      </c>
      <c r="Z94" s="328">
        <v>77</v>
      </c>
      <c r="AB94" s="334">
        <f t="shared" si="4"/>
        <v>0</v>
      </c>
      <c r="AC94" s="335">
        <f t="shared" si="5"/>
        <v>0</v>
      </c>
    </row>
    <row r="95" spans="1:32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48"/>
      <c r="N95" s="49"/>
      <c r="O95" s="49"/>
      <c r="P95" s="49"/>
      <c r="Q95" s="4"/>
      <c r="R95" s="54"/>
      <c r="S95" s="16"/>
      <c r="W95" s="228">
        <v>80</v>
      </c>
      <c r="X95" s="242" t="s">
        <v>270</v>
      </c>
      <c r="Y95" s="232" t="s">
        <v>241</v>
      </c>
      <c r="Z95" s="231">
        <v>80</v>
      </c>
      <c r="AB95" s="321" t="str">
        <f t="shared" si="4"/>
        <v>CDO</v>
      </c>
      <c r="AC95" s="320" t="str">
        <f t="shared" si="5"/>
        <v>Coast Union DO</v>
      </c>
    </row>
    <row r="96" spans="1:32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48"/>
      <c r="N96" s="49"/>
      <c r="O96" s="49"/>
      <c r="P96" s="49"/>
      <c r="Q96" s="4"/>
      <c r="R96" s="54"/>
      <c r="S96" s="16"/>
      <c r="W96" s="228">
        <v>82</v>
      </c>
      <c r="X96" s="242" t="s">
        <v>248</v>
      </c>
      <c r="Y96" s="232" t="s">
        <v>247</v>
      </c>
      <c r="Z96" s="231">
        <v>82</v>
      </c>
      <c r="AB96" s="321" t="str">
        <f t="shared" si="4"/>
        <v>DRO</v>
      </c>
      <c r="AC96" s="320" t="str">
        <f t="shared" si="5"/>
        <v>Del Rio Continuation</v>
      </c>
    </row>
    <row r="97" spans="1:29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48"/>
      <c r="N97" s="49"/>
      <c r="O97" s="49"/>
      <c r="P97" s="49"/>
      <c r="Q97" s="4"/>
      <c r="R97" s="54"/>
      <c r="S97" s="16"/>
      <c r="W97" s="228">
        <v>83</v>
      </c>
      <c r="X97" s="242" t="s">
        <v>250</v>
      </c>
      <c r="Y97" s="232" t="s">
        <v>249</v>
      </c>
      <c r="Z97" s="231">
        <v>83</v>
      </c>
      <c r="AB97" s="321" t="str">
        <f t="shared" si="4"/>
        <v>WMA</v>
      </c>
      <c r="AC97" s="320" t="str">
        <f t="shared" si="5"/>
        <v>West Mall Alternative</v>
      </c>
    </row>
    <row r="98" spans="1:29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48"/>
      <c r="N98" s="49"/>
      <c r="O98" s="49"/>
      <c r="P98" s="49"/>
      <c r="Q98" s="4"/>
      <c r="R98" s="54"/>
      <c r="S98" s="16"/>
      <c r="W98" s="228">
        <v>84</v>
      </c>
      <c r="X98" s="242" t="s">
        <v>252</v>
      </c>
      <c r="Y98" s="232" t="s">
        <v>251</v>
      </c>
      <c r="Z98" s="231">
        <v>84</v>
      </c>
      <c r="AB98" s="321" t="str">
        <f t="shared" si="4"/>
        <v>LHS</v>
      </c>
      <c r="AC98" s="320" t="str">
        <f t="shared" si="5"/>
        <v>Leffingwell High</v>
      </c>
    </row>
    <row r="99" spans="1:29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48"/>
      <c r="N99" s="49"/>
      <c r="O99" s="49"/>
      <c r="P99" s="49"/>
      <c r="Q99" s="4"/>
      <c r="R99" s="54"/>
      <c r="S99" s="16"/>
      <c r="W99" s="228">
        <v>85</v>
      </c>
      <c r="X99" s="242" t="s">
        <v>82</v>
      </c>
      <c r="Y99" s="232" t="s">
        <v>261</v>
      </c>
      <c r="Z99" s="231">
        <v>85</v>
      </c>
      <c r="AB99" s="321" t="str">
        <f t="shared" si="4"/>
        <v>SL</v>
      </c>
      <c r="AC99" s="320" t="str">
        <f t="shared" si="5"/>
        <v>Santa Lucia Middle</v>
      </c>
    </row>
    <row r="100" spans="1:29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48"/>
      <c r="N100" s="49"/>
      <c r="O100" s="49"/>
      <c r="P100" s="49"/>
      <c r="Q100" s="4"/>
      <c r="R100" s="54"/>
      <c r="S100" s="16"/>
      <c r="W100" s="228">
        <v>86</v>
      </c>
      <c r="X100" s="242" t="s">
        <v>268</v>
      </c>
      <c r="Y100" s="232" t="s">
        <v>267</v>
      </c>
      <c r="Z100" s="231">
        <v>86</v>
      </c>
      <c r="AB100" s="321" t="str">
        <f t="shared" si="4"/>
        <v>PBH</v>
      </c>
      <c r="AC100" s="320" t="str">
        <f t="shared" si="5"/>
        <v>Pacific Beach High</v>
      </c>
    </row>
    <row r="101" spans="1:29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48"/>
      <c r="N101" s="49"/>
      <c r="O101" s="49"/>
      <c r="P101" s="49"/>
      <c r="Q101" s="4"/>
      <c r="R101" s="54"/>
      <c r="S101" s="16"/>
      <c r="W101" s="325">
        <v>87</v>
      </c>
      <c r="X101" s="326">
        <v>0</v>
      </c>
      <c r="Y101" s="327">
        <v>0</v>
      </c>
      <c r="Z101" s="328">
        <v>87</v>
      </c>
      <c r="AB101" s="334">
        <f t="shared" si="4"/>
        <v>0</v>
      </c>
      <c r="AC101" s="335">
        <f t="shared" si="5"/>
        <v>0</v>
      </c>
    </row>
    <row r="102" spans="1:29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48"/>
      <c r="N102" s="49"/>
      <c r="O102" s="49"/>
      <c r="P102" s="49"/>
      <c r="Q102" s="4"/>
      <c r="R102" s="54"/>
      <c r="S102" s="16"/>
      <c r="W102" s="325">
        <v>88</v>
      </c>
      <c r="X102" s="326" t="s">
        <v>292</v>
      </c>
      <c r="Y102" s="327"/>
      <c r="Z102" s="328">
        <v>88</v>
      </c>
      <c r="AB102" s="334" t="str">
        <f t="shared" si="4"/>
        <v>New 16</v>
      </c>
      <c r="AC102" s="335">
        <f t="shared" si="5"/>
        <v>0</v>
      </c>
    </row>
    <row r="103" spans="1:29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48"/>
      <c r="N103" s="49"/>
      <c r="O103" s="49"/>
      <c r="P103" s="49"/>
      <c r="Q103" s="4"/>
      <c r="R103" s="54"/>
      <c r="S103" s="16"/>
      <c r="W103" s="325">
        <v>89</v>
      </c>
      <c r="X103" s="326" t="s">
        <v>253</v>
      </c>
      <c r="Y103" s="329"/>
      <c r="Z103" s="328">
        <v>89</v>
      </c>
      <c r="AB103" s="334" t="str">
        <f t="shared" si="4"/>
        <v>New 17</v>
      </c>
      <c r="AC103" s="335">
        <f t="shared" si="5"/>
        <v>0</v>
      </c>
    </row>
    <row r="104" spans="1:29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48"/>
      <c r="N104" s="49"/>
      <c r="O104" s="49"/>
      <c r="P104" s="49"/>
      <c r="Q104" s="4"/>
      <c r="R104" s="54"/>
      <c r="S104" s="16"/>
      <c r="W104" s="325">
        <v>90</v>
      </c>
      <c r="X104" s="326" t="s">
        <v>254</v>
      </c>
      <c r="Y104" s="329"/>
      <c r="Z104" s="328">
        <v>90</v>
      </c>
      <c r="AB104" s="334" t="str">
        <f t="shared" si="4"/>
        <v>New 18</v>
      </c>
      <c r="AC104" s="335">
        <f t="shared" si="5"/>
        <v>0</v>
      </c>
    </row>
    <row r="105" spans="1:29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48"/>
      <c r="N105" s="49"/>
      <c r="O105" s="49"/>
      <c r="P105" s="49"/>
      <c r="Q105" s="4"/>
      <c r="R105" s="54"/>
      <c r="S105" s="16"/>
      <c r="W105" s="325">
        <v>91</v>
      </c>
      <c r="X105" s="326" t="s">
        <v>255</v>
      </c>
      <c r="Y105" s="329"/>
      <c r="Z105" s="328">
        <v>91</v>
      </c>
      <c r="AB105" s="334" t="str">
        <f t="shared" si="4"/>
        <v>New 19</v>
      </c>
      <c r="AC105" s="335">
        <f t="shared" si="5"/>
        <v>0</v>
      </c>
    </row>
    <row r="106" spans="1:29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48"/>
      <c r="N106" s="49"/>
      <c r="O106" s="49"/>
      <c r="P106" s="49"/>
      <c r="Q106" s="4"/>
      <c r="R106" s="54"/>
      <c r="S106" s="16"/>
      <c r="W106" s="325">
        <v>92</v>
      </c>
      <c r="X106" s="326" t="s">
        <v>256</v>
      </c>
      <c r="Y106" s="329"/>
      <c r="Z106" s="328">
        <v>92</v>
      </c>
      <c r="AB106" s="334" t="str">
        <f t="shared" si="4"/>
        <v>New 20</v>
      </c>
      <c r="AC106" s="335">
        <f t="shared" si="5"/>
        <v>0</v>
      </c>
    </row>
    <row r="107" spans="1:29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48"/>
      <c r="N107" s="49"/>
      <c r="O107" s="49"/>
      <c r="P107" s="49"/>
      <c r="Q107" s="4"/>
      <c r="R107" s="54"/>
      <c r="S107" s="16"/>
      <c r="W107" s="325">
        <v>93</v>
      </c>
      <c r="X107" s="326" t="s">
        <v>257</v>
      </c>
      <c r="Y107" s="329"/>
      <c r="Z107" s="328">
        <v>93</v>
      </c>
      <c r="AB107" s="334" t="str">
        <f t="shared" si="4"/>
        <v>New 21</v>
      </c>
      <c r="AC107" s="335">
        <f t="shared" si="5"/>
        <v>0</v>
      </c>
    </row>
    <row r="108" spans="1:29" x14ac:dyDescent="0.2">
      <c r="M108" s="48"/>
      <c r="N108" s="49"/>
      <c r="O108" s="49"/>
      <c r="P108" s="49"/>
      <c r="Q108" s="4"/>
      <c r="R108" s="54"/>
      <c r="S108" s="16"/>
      <c r="W108" s="325">
        <v>94</v>
      </c>
      <c r="X108" s="326" t="s">
        <v>258</v>
      </c>
      <c r="Y108" s="329"/>
      <c r="Z108" s="328">
        <v>94</v>
      </c>
      <c r="AB108" s="334" t="str">
        <f t="shared" si="4"/>
        <v>New 22</v>
      </c>
      <c r="AC108" s="335">
        <f t="shared" si="5"/>
        <v>0</v>
      </c>
    </row>
    <row r="109" spans="1:29" x14ac:dyDescent="0.2">
      <c r="M109" s="48"/>
      <c r="N109" s="49"/>
      <c r="O109" s="49"/>
      <c r="P109" s="49"/>
      <c r="Q109" s="4"/>
      <c r="R109" s="54"/>
      <c r="S109" s="16"/>
      <c r="W109" s="325">
        <v>95</v>
      </c>
      <c r="X109" s="326" t="s">
        <v>259</v>
      </c>
      <c r="Y109" s="329"/>
      <c r="Z109" s="328">
        <v>95</v>
      </c>
      <c r="AB109" s="334" t="str">
        <f t="shared" si="4"/>
        <v>New 23</v>
      </c>
      <c r="AC109" s="335">
        <f t="shared" si="5"/>
        <v>0</v>
      </c>
    </row>
    <row r="110" spans="1:29" x14ac:dyDescent="0.2">
      <c r="M110" s="48"/>
      <c r="N110" s="49"/>
      <c r="O110" s="49"/>
      <c r="P110" s="49"/>
      <c r="Q110" s="4"/>
      <c r="R110" s="54"/>
      <c r="S110" s="16"/>
      <c r="W110" s="325">
        <v>96</v>
      </c>
      <c r="X110" s="326" t="s">
        <v>260</v>
      </c>
      <c r="Y110" s="329"/>
      <c r="Z110" s="328">
        <v>96</v>
      </c>
      <c r="AB110" s="334" t="str">
        <f t="shared" si="4"/>
        <v>New 24</v>
      </c>
      <c r="AC110" s="335">
        <f t="shared" si="5"/>
        <v>0</v>
      </c>
    </row>
    <row r="111" spans="1:29" x14ac:dyDescent="0.2">
      <c r="M111" s="48"/>
      <c r="N111" s="49"/>
      <c r="O111" s="49"/>
      <c r="P111" s="49"/>
      <c r="Q111" s="4"/>
      <c r="R111" s="54"/>
      <c r="S111" s="16"/>
      <c r="W111" s="325">
        <v>97</v>
      </c>
      <c r="X111" s="326" t="s">
        <v>263</v>
      </c>
      <c r="Y111" s="329"/>
      <c r="Z111" s="328">
        <v>97</v>
      </c>
      <c r="AB111" s="334" t="str">
        <f t="shared" si="4"/>
        <v>New 25</v>
      </c>
      <c r="AC111" s="335">
        <f t="shared" si="5"/>
        <v>0</v>
      </c>
    </row>
    <row r="112" spans="1:29" x14ac:dyDescent="0.2">
      <c r="M112" s="48"/>
      <c r="N112" s="49"/>
      <c r="O112" s="49"/>
      <c r="P112" s="49"/>
      <c r="Q112" s="4"/>
      <c r="R112" s="54"/>
      <c r="S112" s="16"/>
      <c r="W112" s="325">
        <v>98</v>
      </c>
      <c r="X112" s="326" t="s">
        <v>264</v>
      </c>
      <c r="Y112" s="329"/>
      <c r="Z112" s="328">
        <v>98</v>
      </c>
      <c r="AB112" s="334" t="str">
        <f t="shared" si="4"/>
        <v>New 26</v>
      </c>
      <c r="AC112" s="335">
        <f t="shared" si="5"/>
        <v>0</v>
      </c>
    </row>
    <row r="113" spans="13:29" x14ac:dyDescent="0.2">
      <c r="M113" s="48"/>
      <c r="N113" s="49"/>
      <c r="O113" s="49"/>
      <c r="P113" s="49"/>
      <c r="Q113" s="4"/>
      <c r="R113" s="54"/>
      <c r="S113" s="16"/>
      <c r="W113" s="325">
        <v>99</v>
      </c>
      <c r="X113" s="326" t="s">
        <v>265</v>
      </c>
      <c r="Y113" s="329"/>
      <c r="Z113" s="328">
        <v>99</v>
      </c>
      <c r="AB113" s="334" t="str">
        <f t="shared" si="4"/>
        <v>New 27</v>
      </c>
      <c r="AC113" s="335">
        <f t="shared" si="5"/>
        <v>0</v>
      </c>
    </row>
    <row r="114" spans="13:29" x14ac:dyDescent="0.2">
      <c r="M114" s="48"/>
      <c r="N114" s="49"/>
      <c r="O114" s="49"/>
      <c r="P114" s="49"/>
      <c r="Q114" s="4"/>
      <c r="R114" s="54"/>
      <c r="S114" s="16"/>
      <c r="W114" s="330">
        <v>100</v>
      </c>
      <c r="X114" s="331" t="s">
        <v>266</v>
      </c>
      <c r="Y114" s="332"/>
      <c r="Z114" s="333">
        <v>100</v>
      </c>
      <c r="AB114" s="336" t="str">
        <f t="shared" si="4"/>
        <v>New 28</v>
      </c>
      <c r="AC114" s="337">
        <f t="shared" si="5"/>
        <v>0</v>
      </c>
    </row>
    <row r="115" spans="13:29" x14ac:dyDescent="0.2">
      <c r="M115" s="48"/>
      <c r="N115" s="49"/>
      <c r="O115" s="49"/>
      <c r="P115" s="49"/>
      <c r="Q115" s="4"/>
      <c r="R115" s="54"/>
      <c r="S115" s="16"/>
    </row>
    <row r="116" spans="13:29" x14ac:dyDescent="0.2">
      <c r="M116" s="48"/>
      <c r="N116" s="49"/>
      <c r="O116" s="49"/>
      <c r="P116" s="49"/>
      <c r="Q116" s="4"/>
      <c r="R116" s="54"/>
      <c r="S116" s="16"/>
    </row>
    <row r="117" spans="13:29" x14ac:dyDescent="0.2">
      <c r="M117" s="48"/>
      <c r="N117" s="49"/>
      <c r="O117" s="49"/>
      <c r="P117" s="49"/>
      <c r="Q117" s="4"/>
      <c r="R117" s="54"/>
      <c r="S117" s="16"/>
      <c r="AB117" s="5"/>
      <c r="AC117" s="5"/>
    </row>
    <row r="118" spans="13:29" x14ac:dyDescent="0.2">
      <c r="M118" s="48"/>
      <c r="N118" s="49"/>
      <c r="O118" s="49"/>
      <c r="P118" s="49"/>
      <c r="Q118" s="4"/>
      <c r="R118" s="54"/>
      <c r="S118" s="16"/>
      <c r="AB118" s="5"/>
      <c r="AC118" s="5"/>
    </row>
    <row r="119" spans="13:29" x14ac:dyDescent="0.2">
      <c r="M119" s="48"/>
      <c r="N119" s="49"/>
      <c r="O119" s="49"/>
      <c r="P119" s="49"/>
      <c r="Q119" s="4"/>
      <c r="R119" s="54"/>
      <c r="S119" s="16"/>
      <c r="AB119" s="5"/>
      <c r="AC119" s="5"/>
    </row>
    <row r="120" spans="13:29" x14ac:dyDescent="0.2">
      <c r="M120" s="48"/>
      <c r="N120" s="49"/>
      <c r="O120" s="49"/>
      <c r="P120" s="49"/>
      <c r="Q120" s="4"/>
      <c r="R120" s="54"/>
      <c r="S120" s="16"/>
      <c r="AB120" s="5"/>
      <c r="AC120" s="5"/>
    </row>
    <row r="121" spans="13:29" x14ac:dyDescent="0.2">
      <c r="M121" s="48"/>
      <c r="N121" s="49"/>
      <c r="O121" s="49"/>
      <c r="P121" s="49"/>
      <c r="Q121" s="4"/>
      <c r="R121" s="54"/>
      <c r="S121" s="16"/>
      <c r="AB121" s="5"/>
      <c r="AC121" s="5"/>
    </row>
    <row r="122" spans="13:29" x14ac:dyDescent="0.2">
      <c r="M122" s="48"/>
      <c r="N122" s="49"/>
      <c r="O122" s="49"/>
      <c r="P122" s="49"/>
      <c r="Q122" s="4"/>
      <c r="R122" s="54"/>
      <c r="S122" s="16"/>
      <c r="AB122" s="5"/>
      <c r="AC122" s="5"/>
    </row>
    <row r="123" spans="13:29" x14ac:dyDescent="0.2">
      <c r="M123" s="48"/>
      <c r="N123" s="49"/>
      <c r="O123" s="49"/>
      <c r="P123" s="49"/>
      <c r="Q123" s="4"/>
      <c r="R123" s="54"/>
      <c r="S123" s="16"/>
      <c r="AB123" s="5"/>
      <c r="AC123" s="5"/>
    </row>
    <row r="124" spans="13:29" x14ac:dyDescent="0.2">
      <c r="M124" s="48"/>
      <c r="N124" s="49"/>
      <c r="O124" s="49"/>
      <c r="P124" s="49"/>
      <c r="Q124" s="4"/>
      <c r="R124" s="54"/>
      <c r="S124" s="16"/>
      <c r="AB124" s="5"/>
      <c r="AC124" s="5"/>
    </row>
    <row r="125" spans="13:29" x14ac:dyDescent="0.2">
      <c r="M125" s="48"/>
      <c r="N125" s="49"/>
      <c r="O125" s="49"/>
      <c r="P125" s="49"/>
      <c r="Q125" s="4"/>
      <c r="R125" s="54"/>
      <c r="S125" s="16"/>
      <c r="AB125" s="5"/>
      <c r="AC125" s="5"/>
    </row>
    <row r="126" spans="13:29" x14ac:dyDescent="0.2">
      <c r="M126" s="48"/>
      <c r="N126" s="49"/>
      <c r="O126" s="49"/>
      <c r="P126" s="49"/>
      <c r="Q126" s="4"/>
      <c r="R126" s="54"/>
      <c r="S126" s="16"/>
      <c r="AB126" s="5"/>
      <c r="AC126" s="5"/>
    </row>
    <row r="127" spans="13:29" x14ac:dyDescent="0.2">
      <c r="M127" s="48"/>
      <c r="N127" s="49"/>
      <c r="O127" s="49"/>
      <c r="P127" s="49"/>
      <c r="Q127" s="4"/>
      <c r="R127" s="54"/>
      <c r="S127" s="16"/>
      <c r="AB127" s="5"/>
      <c r="AC127" s="5"/>
    </row>
    <row r="128" spans="13:29" x14ac:dyDescent="0.2">
      <c r="M128" s="48"/>
      <c r="N128" s="49"/>
      <c r="O128" s="49"/>
      <c r="P128" s="49"/>
      <c r="Q128" s="4"/>
      <c r="R128" s="54"/>
      <c r="S128" s="16"/>
      <c r="AB128" s="5"/>
      <c r="AC128" s="5"/>
    </row>
    <row r="129" spans="13:29" x14ac:dyDescent="0.2">
      <c r="M129" s="48"/>
      <c r="N129" s="49"/>
      <c r="O129" s="49"/>
      <c r="P129" s="49"/>
      <c r="Q129" s="4"/>
      <c r="R129" s="54"/>
      <c r="S129" s="16"/>
      <c r="AB129" s="5"/>
      <c r="AC129" s="5"/>
    </row>
    <row r="130" spans="13:29" x14ac:dyDescent="0.2">
      <c r="M130" s="48"/>
      <c r="N130" s="49"/>
      <c r="O130" s="49"/>
      <c r="P130" s="49"/>
      <c r="Q130" s="4"/>
      <c r="R130" s="54"/>
      <c r="S130" s="16"/>
      <c r="AB130" s="5"/>
      <c r="AC130" s="5"/>
    </row>
    <row r="131" spans="13:29" x14ac:dyDescent="0.2">
      <c r="M131" s="48"/>
      <c r="N131" s="49"/>
      <c r="O131" s="49"/>
      <c r="P131" s="49"/>
      <c r="Q131" s="4"/>
      <c r="R131" s="54"/>
      <c r="S131" s="16"/>
      <c r="AB131" s="5"/>
      <c r="AC131" s="5"/>
    </row>
    <row r="132" spans="13:29" x14ac:dyDescent="0.2">
      <c r="M132" s="48"/>
      <c r="N132" s="49"/>
      <c r="O132" s="49"/>
      <c r="P132" s="49"/>
      <c r="Q132" s="4"/>
      <c r="R132" s="54"/>
      <c r="S132" s="16"/>
      <c r="AB132" s="5"/>
      <c r="AC132" s="5"/>
    </row>
    <row r="133" spans="13:29" x14ac:dyDescent="0.2">
      <c r="M133" s="48"/>
      <c r="N133" s="49"/>
      <c r="O133" s="49"/>
      <c r="P133" s="49"/>
      <c r="Q133" s="4"/>
      <c r="R133" s="54"/>
      <c r="S133" s="16"/>
      <c r="AB133" s="5"/>
      <c r="AC133" s="5"/>
    </row>
    <row r="134" spans="13:29" x14ac:dyDescent="0.2">
      <c r="M134" s="48"/>
      <c r="N134" s="49"/>
      <c r="O134" s="49"/>
      <c r="P134" s="49"/>
      <c r="Q134" s="4"/>
      <c r="R134" s="54"/>
      <c r="S134" s="16"/>
      <c r="AB134" s="5"/>
      <c r="AC134" s="5"/>
    </row>
    <row r="135" spans="13:29" x14ac:dyDescent="0.2">
      <c r="M135" s="48"/>
      <c r="N135" s="49"/>
      <c r="O135" s="49"/>
      <c r="P135" s="49"/>
      <c r="Q135" s="4"/>
      <c r="R135" s="54"/>
      <c r="S135" s="16"/>
      <c r="AB135" s="5"/>
      <c r="AC135" s="5"/>
    </row>
    <row r="136" spans="13:29" x14ac:dyDescent="0.2">
      <c r="M136" s="48"/>
      <c r="N136" s="49"/>
      <c r="O136" s="49"/>
      <c r="P136" s="49"/>
      <c r="Q136" s="4"/>
      <c r="R136" s="54"/>
      <c r="S136" s="16"/>
      <c r="AB136" s="5"/>
      <c r="AC136" s="5"/>
    </row>
    <row r="137" spans="13:29" x14ac:dyDescent="0.2">
      <c r="M137" s="48"/>
      <c r="N137" s="49"/>
      <c r="O137" s="49"/>
      <c r="P137" s="49"/>
      <c r="Q137" s="4"/>
      <c r="R137" s="54"/>
      <c r="S137" s="16"/>
      <c r="AB137" s="5"/>
      <c r="AC137" s="5"/>
    </row>
    <row r="138" spans="13:29" x14ac:dyDescent="0.2">
      <c r="M138" s="48"/>
      <c r="N138" s="49"/>
      <c r="O138" s="49"/>
      <c r="P138" s="49"/>
      <c r="Q138" s="4"/>
      <c r="R138" s="54"/>
      <c r="S138" s="16"/>
      <c r="AB138" s="5"/>
      <c r="AC138" s="5"/>
    </row>
    <row r="139" spans="13:29" x14ac:dyDescent="0.2">
      <c r="M139" s="48"/>
      <c r="N139" s="49"/>
      <c r="O139" s="49"/>
      <c r="P139" s="49"/>
      <c r="Q139" s="4"/>
      <c r="R139" s="54"/>
      <c r="S139" s="16"/>
      <c r="AB139" s="5"/>
      <c r="AC139" s="5"/>
    </row>
    <row r="140" spans="13:29" x14ac:dyDescent="0.2">
      <c r="M140" s="48"/>
      <c r="N140" s="49"/>
      <c r="O140" s="49"/>
      <c r="P140" s="49"/>
      <c r="Q140" s="4"/>
      <c r="R140" s="54"/>
      <c r="S140" s="16"/>
      <c r="AB140" s="5"/>
      <c r="AC140" s="5"/>
    </row>
    <row r="141" spans="13:29" x14ac:dyDescent="0.2">
      <c r="M141" s="48"/>
      <c r="N141" s="49"/>
      <c r="O141" s="49"/>
      <c r="P141" s="49"/>
      <c r="Q141" s="4"/>
      <c r="R141" s="54"/>
      <c r="S141" s="16"/>
      <c r="AB141" s="5"/>
      <c r="AC141" s="5"/>
    </row>
    <row r="142" spans="13:29" x14ac:dyDescent="0.2">
      <c r="M142" s="48"/>
      <c r="N142" s="49"/>
      <c r="O142" s="49"/>
      <c r="P142" s="49"/>
      <c r="Q142" s="4"/>
      <c r="R142" s="54"/>
      <c r="S142" s="16"/>
      <c r="AB142" s="5"/>
      <c r="AC142" s="5"/>
    </row>
    <row r="143" spans="13:29" x14ac:dyDescent="0.2">
      <c r="M143" s="48"/>
      <c r="N143" s="49"/>
      <c r="O143" s="49"/>
      <c r="P143" s="49"/>
      <c r="Q143" s="4"/>
      <c r="R143" s="54"/>
      <c r="S143" s="16"/>
      <c r="AB143" s="5"/>
      <c r="AC143" s="5"/>
    </row>
    <row r="144" spans="13:29" x14ac:dyDescent="0.2">
      <c r="M144" s="48"/>
      <c r="N144" s="49"/>
      <c r="O144" s="49"/>
      <c r="P144" s="49"/>
      <c r="Q144" s="4"/>
      <c r="R144" s="54"/>
      <c r="S144" s="16"/>
      <c r="AB144" s="5"/>
      <c r="AC144" s="5"/>
    </row>
    <row r="145" spans="13:29" x14ac:dyDescent="0.2">
      <c r="M145" s="48"/>
      <c r="N145" s="49"/>
      <c r="O145" s="49"/>
      <c r="P145" s="49"/>
      <c r="Q145" s="4"/>
      <c r="R145" s="54"/>
      <c r="S145" s="16"/>
      <c r="AB145" s="5"/>
      <c r="AC145" s="5"/>
    </row>
    <row r="146" spans="13:29" x14ac:dyDescent="0.2">
      <c r="M146" s="48"/>
      <c r="N146" s="49"/>
      <c r="O146" s="49"/>
      <c r="P146" s="49"/>
      <c r="Q146" s="4"/>
      <c r="R146" s="54"/>
      <c r="S146" s="16"/>
    </row>
    <row r="147" spans="13:29" x14ac:dyDescent="0.2">
      <c r="M147" s="48"/>
      <c r="N147" s="49"/>
      <c r="O147" s="49"/>
      <c r="P147" s="49"/>
      <c r="Q147" s="4"/>
      <c r="R147" s="54"/>
      <c r="S147" s="16"/>
    </row>
    <row r="148" spans="13:29" x14ac:dyDescent="0.2">
      <c r="M148" s="48"/>
      <c r="N148" s="49"/>
      <c r="O148" s="49"/>
      <c r="P148" s="49"/>
      <c r="Q148" s="4"/>
      <c r="R148" s="54"/>
      <c r="S148" s="16"/>
    </row>
    <row r="149" spans="13:29" x14ac:dyDescent="0.2">
      <c r="M149" s="48"/>
      <c r="N149" s="49"/>
      <c r="O149" s="49"/>
      <c r="P149" s="49"/>
      <c r="Q149" s="4"/>
      <c r="R149" s="54"/>
      <c r="S149" s="16"/>
    </row>
    <row r="150" spans="13:29" x14ac:dyDescent="0.2">
      <c r="M150" s="48"/>
      <c r="N150" s="49"/>
      <c r="O150" s="49"/>
      <c r="P150" s="49"/>
      <c r="Q150" s="4"/>
      <c r="R150" s="54"/>
      <c r="S150" s="16"/>
    </row>
    <row r="151" spans="13:29" x14ac:dyDescent="0.2">
      <c r="M151" s="48"/>
      <c r="N151" s="49"/>
      <c r="O151" s="49"/>
      <c r="P151" s="49"/>
      <c r="Q151" s="4"/>
      <c r="R151" s="54"/>
      <c r="S151" s="16"/>
    </row>
    <row r="152" spans="13:29" x14ac:dyDescent="0.2">
      <c r="M152" s="48"/>
      <c r="N152" s="49"/>
      <c r="O152" s="49"/>
      <c r="P152" s="49"/>
      <c r="Q152" s="4"/>
      <c r="R152" s="54"/>
      <c r="S152" s="16"/>
    </row>
    <row r="153" spans="13:29" x14ac:dyDescent="0.2">
      <c r="M153" s="48"/>
      <c r="N153" s="49"/>
      <c r="O153" s="49"/>
      <c r="P153" s="49"/>
      <c r="Q153" s="4"/>
      <c r="R153" s="54"/>
      <c r="S153" s="16"/>
    </row>
    <row r="154" spans="13:29" x14ac:dyDescent="0.2">
      <c r="M154" s="48"/>
      <c r="N154" s="49"/>
      <c r="O154" s="49"/>
      <c r="P154" s="49"/>
      <c r="Q154" s="4"/>
      <c r="R154" s="54"/>
      <c r="S154" s="16"/>
    </row>
    <row r="155" spans="13:29" x14ac:dyDescent="0.2">
      <c r="M155" s="48"/>
      <c r="N155" s="49"/>
      <c r="O155" s="49"/>
      <c r="P155" s="49"/>
      <c r="Q155" s="4"/>
      <c r="R155" s="54"/>
      <c r="S155" s="16"/>
    </row>
    <row r="156" spans="13:29" x14ac:dyDescent="0.2">
      <c r="M156" s="48"/>
      <c r="N156" s="49"/>
      <c r="O156" s="49"/>
      <c r="P156" s="49"/>
      <c r="Q156" s="4"/>
      <c r="R156" s="54"/>
      <c r="S156" s="16"/>
    </row>
    <row r="157" spans="13:29" x14ac:dyDescent="0.2">
      <c r="M157" s="48"/>
      <c r="N157" s="49"/>
      <c r="O157" s="49"/>
      <c r="P157" s="49"/>
      <c r="Q157" s="4"/>
      <c r="R157" s="54"/>
      <c r="S157" s="16"/>
    </row>
    <row r="158" spans="13:29" x14ac:dyDescent="0.2">
      <c r="M158" s="48"/>
      <c r="N158" s="49"/>
      <c r="O158" s="49"/>
      <c r="P158" s="49"/>
      <c r="Q158" s="4"/>
      <c r="R158" s="54"/>
      <c r="S158" s="16"/>
    </row>
    <row r="159" spans="13:29" x14ac:dyDescent="0.2">
      <c r="M159" s="48"/>
      <c r="N159" s="49"/>
      <c r="O159" s="49"/>
      <c r="P159" s="49"/>
      <c r="Q159" s="4"/>
      <c r="R159" s="54"/>
      <c r="S159" s="16"/>
    </row>
    <row r="160" spans="13:29" x14ac:dyDescent="0.2">
      <c r="M160" s="48"/>
      <c r="N160" s="49"/>
      <c r="O160" s="49"/>
      <c r="P160" s="49"/>
      <c r="Q160" s="4"/>
      <c r="R160" s="54"/>
      <c r="S160" s="16"/>
    </row>
    <row r="161" spans="13:19" x14ac:dyDescent="0.2">
      <c r="M161" s="48"/>
      <c r="N161" s="49"/>
      <c r="O161" s="49"/>
      <c r="P161" s="49"/>
      <c r="Q161" s="4"/>
      <c r="R161" s="54"/>
      <c r="S161" s="16"/>
    </row>
    <row r="162" spans="13:19" x14ac:dyDescent="0.2">
      <c r="M162" s="48"/>
      <c r="N162" s="49"/>
      <c r="O162" s="49"/>
      <c r="P162" s="49"/>
      <c r="Q162" s="4"/>
      <c r="R162" s="54"/>
      <c r="S162" s="16"/>
    </row>
    <row r="163" spans="13:19" x14ac:dyDescent="0.2">
      <c r="M163" s="48"/>
      <c r="N163" s="49"/>
      <c r="O163" s="49"/>
      <c r="P163" s="49"/>
      <c r="Q163" s="4"/>
      <c r="R163" s="54"/>
      <c r="S163" s="16"/>
    </row>
    <row r="164" spans="13:19" x14ac:dyDescent="0.2">
      <c r="M164" s="48"/>
      <c r="N164" s="49"/>
      <c r="O164" s="49"/>
      <c r="P164" s="49"/>
      <c r="Q164" s="4"/>
      <c r="R164" s="54"/>
      <c r="S164" s="16"/>
    </row>
    <row r="165" spans="13:19" x14ac:dyDescent="0.2">
      <c r="M165" s="48"/>
      <c r="N165" s="49"/>
      <c r="O165" s="49"/>
      <c r="P165" s="49"/>
      <c r="Q165" s="4"/>
      <c r="R165" s="54"/>
      <c r="S165" s="16"/>
    </row>
    <row r="166" spans="13:19" x14ac:dyDescent="0.2">
      <c r="M166" s="48"/>
      <c r="N166" s="49"/>
      <c r="O166" s="49"/>
      <c r="P166" s="49"/>
      <c r="Q166" s="4"/>
      <c r="R166" s="54"/>
      <c r="S166" s="16"/>
    </row>
    <row r="167" spans="13:19" x14ac:dyDescent="0.2">
      <c r="M167" s="48"/>
      <c r="N167" s="49"/>
      <c r="O167" s="49"/>
      <c r="P167" s="49"/>
      <c r="Q167" s="4"/>
      <c r="R167" s="54"/>
      <c r="S167" s="16"/>
    </row>
    <row r="168" spans="13:19" x14ac:dyDescent="0.2">
      <c r="M168" s="48"/>
      <c r="N168" s="49"/>
      <c r="O168" s="49"/>
      <c r="P168" s="49"/>
      <c r="Q168" s="4"/>
      <c r="R168" s="54"/>
      <c r="S168" s="16"/>
    </row>
    <row r="169" spans="13:19" x14ac:dyDescent="0.2">
      <c r="M169" s="48"/>
      <c r="N169" s="49"/>
      <c r="O169" s="49"/>
      <c r="P169" s="49"/>
      <c r="Q169" s="4"/>
      <c r="R169" s="54"/>
      <c r="S169" s="16"/>
    </row>
    <row r="170" spans="13:19" x14ac:dyDescent="0.2">
      <c r="M170" s="48"/>
      <c r="N170" s="49"/>
      <c r="O170" s="49"/>
      <c r="P170" s="49"/>
      <c r="Q170" s="4"/>
      <c r="R170" s="54"/>
      <c r="S170" s="16"/>
    </row>
    <row r="171" spans="13:19" x14ac:dyDescent="0.2">
      <c r="M171" s="48"/>
      <c r="N171" s="49"/>
      <c r="O171" s="49"/>
      <c r="P171" s="49"/>
      <c r="Q171" s="4"/>
      <c r="R171" s="54"/>
      <c r="S171" s="16"/>
    </row>
    <row r="172" spans="13:19" x14ac:dyDescent="0.2">
      <c r="M172" s="48"/>
      <c r="N172" s="49"/>
      <c r="O172" s="49"/>
      <c r="P172" s="49"/>
      <c r="Q172" s="4"/>
      <c r="R172" s="54"/>
      <c r="S172" s="16"/>
    </row>
    <row r="173" spans="13:19" x14ac:dyDescent="0.2">
      <c r="M173" s="48"/>
      <c r="N173" s="49"/>
      <c r="O173" s="49"/>
      <c r="P173" s="49"/>
      <c r="Q173" s="4"/>
      <c r="R173" s="54"/>
      <c r="S173" s="16"/>
    </row>
    <row r="174" spans="13:19" x14ac:dyDescent="0.2">
      <c r="M174" s="48"/>
      <c r="N174" s="49"/>
      <c r="O174" s="49"/>
      <c r="P174" s="49"/>
      <c r="Q174" s="4"/>
      <c r="R174" s="54"/>
      <c r="S174" s="16"/>
    </row>
    <row r="175" spans="13:19" x14ac:dyDescent="0.2">
      <c r="M175" s="48"/>
      <c r="N175" s="49"/>
      <c r="O175" s="49"/>
      <c r="P175" s="49"/>
      <c r="Q175" s="4"/>
      <c r="R175" s="54"/>
      <c r="S175" s="16"/>
    </row>
    <row r="176" spans="13:19" x14ac:dyDescent="0.2">
      <c r="M176" s="48"/>
      <c r="N176" s="49"/>
      <c r="O176" s="49"/>
      <c r="P176" s="49"/>
      <c r="Q176" s="4"/>
      <c r="R176" s="54"/>
      <c r="S176" s="16"/>
    </row>
    <row r="177" spans="13:26" x14ac:dyDescent="0.2">
      <c r="M177" s="48"/>
      <c r="N177" s="49"/>
      <c r="O177" s="49"/>
      <c r="P177" s="49"/>
      <c r="Q177" s="4"/>
      <c r="R177" s="54"/>
      <c r="S177" s="16"/>
    </row>
    <row r="178" spans="13:26" x14ac:dyDescent="0.2">
      <c r="M178" s="48"/>
      <c r="N178" s="49"/>
      <c r="O178" s="49"/>
      <c r="P178" s="49"/>
      <c r="Q178" s="4"/>
      <c r="R178" s="54"/>
      <c r="S178" s="16"/>
    </row>
    <row r="179" spans="13:26" x14ac:dyDescent="0.2">
      <c r="M179" s="48"/>
      <c r="N179" s="49"/>
      <c r="O179" s="49"/>
      <c r="P179" s="49"/>
      <c r="Q179" s="4"/>
      <c r="R179" s="54"/>
      <c r="S179" s="16"/>
    </row>
    <row r="180" spans="13:26" x14ac:dyDescent="0.2">
      <c r="M180" s="48"/>
      <c r="N180" s="49"/>
      <c r="O180" s="49"/>
      <c r="P180" s="49"/>
      <c r="Q180" s="4"/>
      <c r="R180" s="54"/>
      <c r="S180" s="16"/>
    </row>
    <row r="181" spans="13:26" x14ac:dyDescent="0.2">
      <c r="M181" s="48"/>
      <c r="N181" s="49"/>
      <c r="O181" s="49"/>
      <c r="P181" s="49"/>
      <c r="Q181" s="4"/>
      <c r="R181" s="54"/>
      <c r="S181" s="16"/>
    </row>
    <row r="182" spans="13:26" x14ac:dyDescent="0.2">
      <c r="M182" s="48"/>
      <c r="N182" s="49"/>
      <c r="O182" s="49"/>
      <c r="P182" s="49"/>
      <c r="Q182" s="4"/>
      <c r="R182" s="54"/>
      <c r="S182" s="16"/>
    </row>
    <row r="183" spans="13:26" x14ac:dyDescent="0.2">
      <c r="M183" s="48"/>
      <c r="N183" s="49"/>
      <c r="O183" s="49"/>
      <c r="P183" s="49"/>
      <c r="Q183" s="4"/>
      <c r="R183" s="54"/>
      <c r="S183" s="16"/>
      <c r="Z183" s="24"/>
    </row>
    <row r="184" spans="13:26" x14ac:dyDescent="0.2">
      <c r="M184" s="48"/>
      <c r="N184" s="49"/>
      <c r="O184" s="49"/>
      <c r="P184" s="49"/>
      <c r="Q184" s="4"/>
      <c r="R184" s="54"/>
      <c r="S184" s="16"/>
    </row>
    <row r="185" spans="13:26" x14ac:dyDescent="0.2">
      <c r="M185" s="48"/>
      <c r="N185" s="49"/>
      <c r="O185" s="49"/>
      <c r="P185" s="49"/>
      <c r="Q185" s="4"/>
      <c r="R185" s="54"/>
      <c r="S185" s="16"/>
    </row>
    <row r="186" spans="13:26" x14ac:dyDescent="0.2">
      <c r="M186" s="48"/>
      <c r="N186" s="49"/>
      <c r="O186" s="49"/>
      <c r="P186" s="49"/>
      <c r="Q186" s="4"/>
      <c r="R186" s="54"/>
      <c r="S186" s="16"/>
    </row>
  </sheetData>
  <sheetProtection algorithmName="SHA-512" hashValue="t7nEvUKLklfDOisRtjQPNapCAKd+mO7l9/SIcM/fHPcOuT48SQDD5BAckkIV3dMNAs+nX2j4N7HBydY6qoOF+w==" saltValue="Ja54fq7aduDFRWsNgKzDpw==" spinCount="100000" sheet="1" objects="1" scenarios="1" selectLockedCells="1" selectUnlockedCells="1"/>
  <mergeCells count="48">
    <mergeCell ref="AB3:AC3"/>
    <mergeCell ref="J12:K12"/>
    <mergeCell ref="J13:K13"/>
    <mergeCell ref="J14:K14"/>
    <mergeCell ref="J8:K8"/>
    <mergeCell ref="J9:K9"/>
    <mergeCell ref="M5:R5"/>
    <mergeCell ref="B5:B6"/>
    <mergeCell ref="C5:I6"/>
    <mergeCell ref="J5:K6"/>
    <mergeCell ref="J7:K7"/>
    <mergeCell ref="J10:K10"/>
    <mergeCell ref="J37:K37"/>
    <mergeCell ref="J38:K38"/>
    <mergeCell ref="J40:K40"/>
    <mergeCell ref="J41:K41"/>
    <mergeCell ref="J18:K18"/>
    <mergeCell ref="J33:K33"/>
    <mergeCell ref="C2:E2"/>
    <mergeCell ref="C3:E3"/>
    <mergeCell ref="J31:K31"/>
    <mergeCell ref="J25:K25"/>
    <mergeCell ref="J30:K30"/>
    <mergeCell ref="J26:K26"/>
    <mergeCell ref="J27:K27"/>
    <mergeCell ref="J28:K28"/>
    <mergeCell ref="J21:K21"/>
    <mergeCell ref="J11:K11"/>
    <mergeCell ref="H2:I2"/>
    <mergeCell ref="J15:K15"/>
    <mergeCell ref="J16:K16"/>
    <mergeCell ref="J17:K17"/>
    <mergeCell ref="M48:Q49"/>
    <mergeCell ref="M3:R4"/>
    <mergeCell ref="M2:R2"/>
    <mergeCell ref="H3:I3"/>
    <mergeCell ref="J39:K39"/>
    <mergeCell ref="J23:K23"/>
    <mergeCell ref="J19:K19"/>
    <mergeCell ref="J32:K32"/>
    <mergeCell ref="J34:K34"/>
    <mergeCell ref="J35:K35"/>
    <mergeCell ref="J24:K24"/>
    <mergeCell ref="J22:K22"/>
    <mergeCell ref="J29:K29"/>
    <mergeCell ref="J20:K20"/>
    <mergeCell ref="J42:K42"/>
    <mergeCell ref="J36:K36"/>
  </mergeCells>
  <phoneticPr fontId="0" type="noConversion"/>
  <printOptions horizontalCentered="1" verticalCentered="1"/>
  <pageMargins left="0.5" right="0.5" top="0.5" bottom="0.5" header="0.5" footer="0.25"/>
  <pageSetup scale="96" orientation="landscape" horizontalDpi="300" verticalDpi="300" r:id="rId1"/>
  <headerFooter alignWithMargins="0">
    <oddFooter>&amp;L&amp;"Arial,Regular"&amp;8'Mileage Program written by Dan Cariaga and maintained by the San Luis Obispo County Office of Education&amp;R&amp;"Arial,Regular"&amp;8&amp;F (rev: &amp;D)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 fitToPage="1"/>
  </sheetPr>
  <dimension ref="A1:EK103"/>
  <sheetViews>
    <sheetView showRowColHeaders="0" showOutlineSymbols="0" zoomScale="115" zoomScaleNormal="115" workbookViewId="0">
      <pane xSplit="3" ySplit="4" topLeftCell="N5" activePane="bottomRight" state="frozen"/>
      <selection activeCell="C89" sqref="C89"/>
      <selection pane="topRight" activeCell="C89" sqref="C89"/>
      <selection pane="bottomLeft" activeCell="C89" sqref="C89"/>
      <selection pane="bottomRight" activeCell="C4" sqref="C4"/>
    </sheetView>
  </sheetViews>
  <sheetFormatPr defaultColWidth="6.125" defaultRowHeight="12.75" x14ac:dyDescent="0.2"/>
  <cols>
    <col min="1" max="1" width="18.75" style="5" bestFit="1" customWidth="1"/>
    <col min="2" max="2" width="3" style="38" bestFit="1" customWidth="1"/>
    <col min="3" max="3" width="6.625" style="31" bestFit="1" customWidth="1"/>
    <col min="4" max="35" width="6.625" style="5" customWidth="1"/>
    <col min="36" max="36" width="6.625" style="220" customWidth="1"/>
    <col min="37" max="88" width="6.625" style="5" customWidth="1"/>
    <col min="90" max="99" width="6.125" style="5"/>
    <col min="100" max="100" width="6.625" style="34" customWidth="1"/>
    <col min="101" max="101" width="2.625" style="38" bestFit="1" customWidth="1"/>
    <col min="102" max="16384" width="6.125" style="5"/>
  </cols>
  <sheetData>
    <row r="1" spans="1:101" x14ac:dyDescent="0.2">
      <c r="A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96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273"/>
      <c r="AX1" s="273"/>
      <c r="AY1" s="273"/>
      <c r="AZ1" s="273"/>
      <c r="BA1" s="273"/>
      <c r="BB1" s="273"/>
      <c r="BC1" s="273"/>
      <c r="BD1" s="273"/>
      <c r="BE1" s="273"/>
      <c r="BF1" s="273"/>
      <c r="BG1" s="273"/>
      <c r="BH1" s="273"/>
      <c r="BI1" s="273"/>
      <c r="BJ1" s="273"/>
      <c r="BK1" s="273"/>
      <c r="BL1" s="273"/>
      <c r="BM1" s="273"/>
      <c r="BN1" s="273"/>
      <c r="BO1" s="273"/>
      <c r="BP1" s="273"/>
      <c r="BQ1" s="273"/>
      <c r="BR1" s="273"/>
      <c r="BS1" s="273"/>
      <c r="BT1" s="273"/>
      <c r="BU1" s="273"/>
      <c r="BV1" s="273"/>
      <c r="BW1" s="273"/>
      <c r="BX1" s="273"/>
      <c r="BY1" s="273"/>
      <c r="BZ1" s="273"/>
      <c r="CA1" s="273"/>
      <c r="CB1" s="273"/>
      <c r="CC1" s="273"/>
      <c r="CD1" s="273"/>
      <c r="CE1" s="273"/>
      <c r="CF1" s="273"/>
      <c r="CG1" s="273"/>
      <c r="CH1" s="273"/>
      <c r="CI1" s="273"/>
      <c r="CJ1" s="297"/>
      <c r="CK1" s="273"/>
      <c r="CL1" s="273"/>
      <c r="CM1" s="273"/>
      <c r="CN1" s="273"/>
      <c r="CO1" s="273"/>
      <c r="CP1" s="273"/>
      <c r="CQ1" s="273"/>
      <c r="CR1" s="273"/>
      <c r="CS1" s="273"/>
      <c r="CT1" s="273"/>
      <c r="CU1" s="273"/>
    </row>
    <row r="2" spans="1:101" s="319" customFormat="1" ht="81" x14ac:dyDescent="0.15">
      <c r="A2" s="314"/>
      <c r="B2" s="315"/>
      <c r="C2" s="316"/>
      <c r="D2" s="314" t="str">
        <f>A5</f>
        <v>Baywood</v>
      </c>
      <c r="E2" s="314" t="str">
        <f>A6</f>
        <v>Belvue Santa Fe</v>
      </c>
      <c r="F2" s="314" t="str">
        <f>A7</f>
        <v>Bishop's Peak</v>
      </c>
      <c r="G2" s="314" t="str">
        <f>A8</f>
        <v>Del Mar</v>
      </c>
      <c r="H2" s="314" t="str">
        <f>A9</f>
        <v>Hawthorne</v>
      </c>
      <c r="I2" s="314" t="str">
        <f>A10</f>
        <v>Los Ranchos</v>
      </c>
      <c r="J2" s="314" t="str">
        <f>A11</f>
        <v>Morro Road Ed Ctr</v>
      </c>
      <c r="K2" s="314" t="str">
        <f>A12</f>
        <v>Monarch Grove</v>
      </c>
      <c r="L2" s="314" t="str">
        <f>A13</f>
        <v>Chris Jesperson</v>
      </c>
      <c r="M2" s="314" t="str">
        <f>A14</f>
        <v>Sinshiemer</v>
      </c>
      <c r="N2" s="314" t="str">
        <f>A15</f>
        <v>CLSmith</v>
      </c>
      <c r="O2" s="314" t="str">
        <f>A16</f>
        <v>Encore Center</v>
      </c>
      <c r="P2" s="314" t="str">
        <f>A17</f>
        <v>Teach</v>
      </c>
      <c r="Q2" s="314" t="str">
        <f>A18</f>
        <v>Vicente Elementary</v>
      </c>
      <c r="R2" s="314" t="str">
        <f>A19</f>
        <v>Laguna MS</v>
      </c>
      <c r="S2" s="314" t="str">
        <f>A20</f>
        <v>Los Osos MS</v>
      </c>
      <c r="T2" s="314" t="str">
        <f>A21</f>
        <v>Morro Bay HS</v>
      </c>
      <c r="U2" s="314" t="str">
        <f>A22</f>
        <v>San Luis Obispo HS</v>
      </c>
      <c r="V2" s="314" t="str">
        <f>A23</f>
        <v>Branch Elementary</v>
      </c>
      <c r="W2" s="314" t="str">
        <f>A24</f>
        <v>Dana Elementary</v>
      </c>
      <c r="X2" s="314" t="str">
        <f>A25</f>
        <v>Grover Heights</v>
      </c>
      <c r="Y2" s="314" t="str">
        <f>A26</f>
        <v>Grover Beach</v>
      </c>
      <c r="Z2" s="314" t="str">
        <f>A27</f>
        <v>Harloe</v>
      </c>
      <c r="AA2" s="314" t="str">
        <f>A28</f>
        <v>Nipomo</v>
      </c>
      <c r="AB2" s="314" t="str">
        <f>A29</f>
        <v>Fairgrove Elementary</v>
      </c>
      <c r="AC2" s="314" t="str">
        <f>A30</f>
        <v>Oceano</v>
      </c>
      <c r="AD2" s="314" t="str">
        <f>A31</f>
        <v>Ocean View</v>
      </c>
      <c r="AE2" s="314" t="str">
        <f>A32</f>
        <v>Shell Beach</v>
      </c>
      <c r="AF2" s="314" t="str">
        <f>A33</f>
        <v>Judkins MS</v>
      </c>
      <c r="AG2" s="314" t="str">
        <f>A34</f>
        <v>Paulding MS</v>
      </c>
      <c r="AH2" s="314" t="str">
        <f>A35</f>
        <v>Mesa MS</v>
      </c>
      <c r="AI2" s="314" t="str">
        <f>A36</f>
        <v>Arroyo Grande HS</v>
      </c>
      <c r="AJ2" s="317" t="str">
        <f>A37</f>
        <v>County Offices</v>
      </c>
      <c r="AK2" s="314" t="str">
        <f>A38</f>
        <v>Cambria Grammar</v>
      </c>
      <c r="AL2" s="314" t="str">
        <f>A39</f>
        <v>Cayucos</v>
      </c>
      <c r="AM2" s="314" t="str">
        <f>A40</f>
        <v>Loma Vista</v>
      </c>
      <c r="AN2" s="314" t="str">
        <f>A41</f>
        <v xml:space="preserve">Shandon </v>
      </c>
      <c r="AO2" s="314" t="str">
        <f>A42</f>
        <v>Shandon HS</v>
      </c>
      <c r="AP2" s="314" t="str">
        <f>A43</f>
        <v>Parkfield</v>
      </c>
      <c r="AQ2" s="314" t="str">
        <f>A44</f>
        <v>Bauer/Speck</v>
      </c>
      <c r="AR2" s="314" t="str">
        <f>A45</f>
        <v>Georgia Brown</v>
      </c>
      <c r="AS2" s="314" t="str">
        <f>A46</f>
        <v>Pat Butler</v>
      </c>
      <c r="AT2" s="314" t="str">
        <f>A47</f>
        <v>Virgina Peterson</v>
      </c>
      <c r="AU2" s="314" t="str">
        <f>A48</f>
        <v>Winifred Pifer</v>
      </c>
      <c r="AV2" s="314" t="str">
        <f>A49</f>
        <v>George Flamson MS</v>
      </c>
      <c r="AW2" s="314" t="str">
        <f>A50</f>
        <v>Daniel Lewis MS</v>
      </c>
      <c r="AX2" s="314" t="str">
        <f>A51</f>
        <v>Paso Robles HS</v>
      </c>
      <c r="AY2" s="314" t="str">
        <f>A52</f>
        <v>Lillian Larsen</v>
      </c>
      <c r="AZ2" s="314" t="str">
        <f>A53</f>
        <v>Juvenile Court Sch</v>
      </c>
      <c r="BA2" s="314" t="str">
        <f>A54</f>
        <v>Templeton</v>
      </c>
      <c r="BB2" s="314" t="str">
        <f>A55</f>
        <v>Vineyard</v>
      </c>
      <c r="BC2" s="314" t="str">
        <f>A56</f>
        <v>Templeton MS</v>
      </c>
      <c r="BD2" s="314" t="str">
        <f>A57</f>
        <v>Templeton HS</v>
      </c>
      <c r="BE2" s="314" t="str">
        <f>A58</f>
        <v>Grizzly Academy</v>
      </c>
      <c r="BF2" s="314" t="str">
        <f>A59</f>
        <v>Monterey Road</v>
      </c>
      <c r="BG2" s="314" t="str">
        <f>A60</f>
        <v>San Benito</v>
      </c>
      <c r="BH2" s="314" t="str">
        <f>A61</f>
        <v>San Gabriel</v>
      </c>
      <c r="BI2" s="314" t="str">
        <f>A62</f>
        <v>Santa Margarita</v>
      </c>
      <c r="BJ2" s="314" t="str">
        <f>A63</f>
        <v>Santa Rosa</v>
      </c>
      <c r="BK2" s="314" t="str">
        <f>A64</f>
        <v>Atascadero MS</v>
      </c>
      <c r="BL2" s="314" t="str">
        <f>A65</f>
        <v>Atascadero HS</v>
      </c>
      <c r="BM2" s="314" t="str">
        <f>A66</f>
        <v>Carrisa Plains</v>
      </c>
      <c r="BN2" s="314" t="str">
        <f>A67</f>
        <v>Creston</v>
      </c>
      <c r="BO2" s="314" t="str">
        <f>A68</f>
        <v>Cappy Culver</v>
      </c>
      <c r="BP2" s="314" t="str">
        <f>A69</f>
        <v>Nipomo High School</v>
      </c>
      <c r="BQ2" s="314" t="str">
        <f>A70</f>
        <v>Paloma Creek</v>
      </c>
      <c r="BR2" s="314" t="str">
        <f>A71</f>
        <v>Pleasant Valley</v>
      </c>
      <c r="BS2" s="314" t="str">
        <f>A72</f>
        <v>Kermit King</v>
      </c>
      <c r="BT2" s="314" t="str">
        <f>A73</f>
        <v>Lucia Mar IS</v>
      </c>
      <c r="BU2" s="314" t="str">
        <f>A74</f>
        <v>Lopez Continuation</v>
      </c>
      <c r="BV2" s="314" t="str">
        <f>A75</f>
        <v>Almond Acres</v>
      </c>
      <c r="BW2" s="314" t="str">
        <f>A76</f>
        <v>Paso Robles IS Center</v>
      </c>
      <c r="BX2" s="314">
        <f>A77</f>
        <v>0</v>
      </c>
      <c r="BY2" s="314">
        <f>A78</f>
        <v>0</v>
      </c>
      <c r="BZ2" s="314">
        <f>A79</f>
        <v>0</v>
      </c>
      <c r="CA2" s="314">
        <f>A80</f>
        <v>0</v>
      </c>
      <c r="CB2" s="314">
        <f>A81</f>
        <v>0</v>
      </c>
      <c r="CC2" s="314" t="str">
        <f>A82</f>
        <v>Dorthea Lange</v>
      </c>
      <c r="CD2" s="314" t="str">
        <f>A83</f>
        <v>Paso Tch Ctr/Culinary</v>
      </c>
      <c r="CE2" s="314" t="str">
        <f>A84</f>
        <v>Coast Union DO</v>
      </c>
      <c r="CF2" s="314" t="str">
        <f>A85</f>
        <v>Pacheco Elem</v>
      </c>
      <c r="CG2" s="314">
        <f>A86</f>
        <v>0</v>
      </c>
      <c r="CH2" s="314" t="str">
        <f>A87</f>
        <v>West Mall Alternative</v>
      </c>
      <c r="CI2" s="314" t="str">
        <f>A88</f>
        <v>Leffingwell High</v>
      </c>
      <c r="CJ2" s="314" t="str">
        <f>A89</f>
        <v>Santa Lucia Middle</v>
      </c>
      <c r="CK2" s="314" t="str">
        <f>A90</f>
        <v>Pacific Beach High</v>
      </c>
      <c r="CL2" s="314" t="str">
        <f>A91</f>
        <v>Coast Union High</v>
      </c>
      <c r="CM2" s="314"/>
      <c r="CN2" s="314"/>
      <c r="CO2" s="314"/>
      <c r="CP2" s="314"/>
      <c r="CQ2" s="314"/>
      <c r="CR2" s="314"/>
      <c r="CS2" s="314"/>
      <c r="CT2" s="314"/>
      <c r="CU2" s="314"/>
      <c r="CV2" s="318"/>
      <c r="CW2" s="315"/>
    </row>
    <row r="3" spans="1:101" s="32" customFormat="1" x14ac:dyDescent="0.2">
      <c r="B3" s="38"/>
      <c r="C3" s="40"/>
      <c r="D3" s="42">
        <v>1</v>
      </c>
      <c r="E3" s="43">
        <v>2</v>
      </c>
      <c r="F3" s="43">
        <v>3</v>
      </c>
      <c r="G3" s="43">
        <v>4</v>
      </c>
      <c r="H3" s="43">
        <v>5</v>
      </c>
      <c r="I3" s="43">
        <v>6</v>
      </c>
      <c r="J3" s="43">
        <v>7</v>
      </c>
      <c r="K3" s="43">
        <v>8</v>
      </c>
      <c r="L3" s="43">
        <v>9</v>
      </c>
      <c r="M3" s="43">
        <v>10</v>
      </c>
      <c r="N3" s="43">
        <v>11</v>
      </c>
      <c r="O3" s="43">
        <v>12</v>
      </c>
      <c r="P3" s="43">
        <v>13</v>
      </c>
      <c r="Q3" s="43">
        <v>14</v>
      </c>
      <c r="R3" s="43">
        <v>15</v>
      </c>
      <c r="S3" s="43">
        <v>16</v>
      </c>
      <c r="T3" s="43">
        <v>17</v>
      </c>
      <c r="U3" s="43">
        <v>18</v>
      </c>
      <c r="V3" s="43">
        <v>19</v>
      </c>
      <c r="W3" s="43">
        <v>20</v>
      </c>
      <c r="X3" s="43">
        <v>21</v>
      </c>
      <c r="Y3" s="43">
        <v>22</v>
      </c>
      <c r="Z3" s="43">
        <v>23</v>
      </c>
      <c r="AA3" s="43">
        <v>24</v>
      </c>
      <c r="AB3" s="43">
        <v>25</v>
      </c>
      <c r="AC3" s="43">
        <v>26</v>
      </c>
      <c r="AD3" s="43">
        <v>27</v>
      </c>
      <c r="AE3" s="43">
        <v>28</v>
      </c>
      <c r="AF3" s="43">
        <v>29</v>
      </c>
      <c r="AG3" s="43">
        <v>30</v>
      </c>
      <c r="AH3" s="43">
        <v>31</v>
      </c>
      <c r="AI3" s="43">
        <v>32</v>
      </c>
      <c r="AJ3" s="222">
        <v>33</v>
      </c>
      <c r="AK3" s="43">
        <v>34</v>
      </c>
      <c r="AL3" s="43">
        <v>35</v>
      </c>
      <c r="AM3" s="43">
        <v>36</v>
      </c>
      <c r="AN3" s="43">
        <v>37</v>
      </c>
      <c r="AO3" s="43">
        <v>38</v>
      </c>
      <c r="AP3" s="43">
        <v>39</v>
      </c>
      <c r="AQ3" s="43">
        <v>40</v>
      </c>
      <c r="AR3" s="43">
        <v>41</v>
      </c>
      <c r="AS3" s="43">
        <v>42</v>
      </c>
      <c r="AT3" s="43">
        <v>43</v>
      </c>
      <c r="AU3" s="43">
        <v>44</v>
      </c>
      <c r="AV3" s="43">
        <v>45</v>
      </c>
      <c r="AW3" s="43">
        <v>46</v>
      </c>
      <c r="AX3" s="43">
        <v>47</v>
      </c>
      <c r="AY3" s="43">
        <v>48</v>
      </c>
      <c r="AZ3" s="43">
        <v>49</v>
      </c>
      <c r="BA3" s="43">
        <v>50</v>
      </c>
      <c r="BB3" s="43">
        <v>51</v>
      </c>
      <c r="BC3" s="43">
        <v>52</v>
      </c>
      <c r="BD3" s="43">
        <v>53</v>
      </c>
      <c r="BE3" s="43">
        <v>54</v>
      </c>
      <c r="BF3" s="43">
        <v>55</v>
      </c>
      <c r="BG3" s="43">
        <v>56</v>
      </c>
      <c r="BH3" s="43">
        <v>57</v>
      </c>
      <c r="BI3" s="43">
        <v>58</v>
      </c>
      <c r="BJ3" s="43">
        <v>59</v>
      </c>
      <c r="BK3" s="43">
        <v>60</v>
      </c>
      <c r="BL3" s="43">
        <v>61</v>
      </c>
      <c r="BM3" s="43">
        <v>62</v>
      </c>
      <c r="BN3" s="43">
        <v>63</v>
      </c>
      <c r="BO3" s="43">
        <v>64</v>
      </c>
      <c r="BP3" s="43">
        <v>65</v>
      </c>
      <c r="BQ3" s="43">
        <v>66</v>
      </c>
      <c r="BR3" s="43">
        <v>67</v>
      </c>
      <c r="BS3" s="43">
        <v>68</v>
      </c>
      <c r="BT3" s="43">
        <v>69</v>
      </c>
      <c r="BU3" s="43">
        <v>70</v>
      </c>
      <c r="BV3" s="43">
        <v>71</v>
      </c>
      <c r="BW3" s="43">
        <v>72</v>
      </c>
      <c r="BX3" s="43">
        <v>73</v>
      </c>
      <c r="BY3" s="43">
        <v>74</v>
      </c>
      <c r="BZ3" s="43">
        <v>75</v>
      </c>
      <c r="CA3" s="43">
        <v>76</v>
      </c>
      <c r="CB3" s="43">
        <v>77</v>
      </c>
      <c r="CC3" s="43">
        <v>78</v>
      </c>
      <c r="CD3" s="43">
        <v>79</v>
      </c>
      <c r="CE3" s="43">
        <v>80</v>
      </c>
      <c r="CF3" s="43">
        <v>81</v>
      </c>
      <c r="CG3" s="43">
        <v>82</v>
      </c>
      <c r="CH3" s="43">
        <v>83</v>
      </c>
      <c r="CI3" s="43">
        <v>84</v>
      </c>
      <c r="CJ3" s="44">
        <v>85</v>
      </c>
      <c r="CK3" s="44">
        <v>86</v>
      </c>
      <c r="CL3" s="44">
        <v>87</v>
      </c>
      <c r="CM3" s="44">
        <v>88</v>
      </c>
      <c r="CN3" s="44">
        <v>89</v>
      </c>
      <c r="CO3" s="44">
        <v>90</v>
      </c>
      <c r="CP3" s="44">
        <v>91</v>
      </c>
      <c r="CQ3" s="44">
        <v>92</v>
      </c>
      <c r="CR3" s="44">
        <v>93</v>
      </c>
      <c r="CS3" s="44">
        <v>94</v>
      </c>
      <c r="CT3" s="44">
        <v>95</v>
      </c>
      <c r="CU3" s="44">
        <v>96</v>
      </c>
      <c r="CW3" s="38"/>
    </row>
    <row r="4" spans="1:101" s="33" customFormat="1" x14ac:dyDescent="0.2">
      <c r="A4" s="298"/>
      <c r="B4" s="39"/>
      <c r="C4" s="41"/>
      <c r="D4" s="277" t="str">
        <f>+C5</f>
        <v>BA</v>
      </c>
      <c r="E4" s="62" t="str">
        <f>+C6</f>
        <v>BSF</v>
      </c>
      <c r="F4" s="62" t="str">
        <f>+C7</f>
        <v>BP</v>
      </c>
      <c r="G4" s="62" t="str">
        <f>+C8</f>
        <v>DM</v>
      </c>
      <c r="H4" s="62" t="str">
        <f>+C9</f>
        <v>HW</v>
      </c>
      <c r="I4" s="62" t="str">
        <f>+C10</f>
        <v>LR</v>
      </c>
      <c r="J4" s="62" t="str">
        <f>+C11</f>
        <v>MREC</v>
      </c>
      <c r="K4" s="62" t="str">
        <f>+C12</f>
        <v>MG</v>
      </c>
      <c r="L4" s="62" t="str">
        <f>+C13</f>
        <v>CJ</v>
      </c>
      <c r="M4" s="62" t="str">
        <f>+C14</f>
        <v>SI</v>
      </c>
      <c r="N4" s="62" t="str">
        <f>+C15</f>
        <v>CLS</v>
      </c>
      <c r="O4" s="62" t="s">
        <v>289</v>
      </c>
      <c r="P4" s="62" t="str">
        <f>+C17</f>
        <v>TE</v>
      </c>
      <c r="Q4" s="62" t="str">
        <f>+C18</f>
        <v>VI</v>
      </c>
      <c r="R4" s="62" t="str">
        <f>+C19</f>
        <v>LAMS</v>
      </c>
      <c r="S4" s="62" t="str">
        <f>+C20</f>
        <v>LOMS</v>
      </c>
      <c r="T4" s="62" t="str">
        <f>+C21</f>
        <v>MBHS</v>
      </c>
      <c r="U4" s="62" t="str">
        <f>+C22</f>
        <v>SLOHS</v>
      </c>
      <c r="V4" s="62" t="str">
        <f>+C23</f>
        <v>BR</v>
      </c>
      <c r="W4" s="62" t="str">
        <f>+C24</f>
        <v>DA</v>
      </c>
      <c r="X4" s="62" t="str">
        <f>+C25</f>
        <v>GH</v>
      </c>
      <c r="Y4" s="62" t="str">
        <f>+C26</f>
        <v>GR</v>
      </c>
      <c r="Z4" s="62" t="str">
        <f>+C27</f>
        <v>HA</v>
      </c>
      <c r="AA4" s="62" t="str">
        <f>+C28</f>
        <v>NI</v>
      </c>
      <c r="AB4" s="62" t="str">
        <f>+C29</f>
        <v>FG</v>
      </c>
      <c r="AC4" s="62" t="str">
        <f>+C30</f>
        <v>OC</v>
      </c>
      <c r="AD4" s="62" t="str">
        <f>+C31</f>
        <v>OV</v>
      </c>
      <c r="AE4" s="62" t="str">
        <f>+C32</f>
        <v>SB</v>
      </c>
      <c r="AF4" s="62" t="str">
        <f>+C33</f>
        <v>JMS</v>
      </c>
      <c r="AG4" s="62" t="str">
        <f>+C34</f>
        <v>PMS</v>
      </c>
      <c r="AH4" s="62" t="str">
        <f>+C35</f>
        <v>MMS</v>
      </c>
      <c r="AI4" s="62" t="str">
        <f>+C36</f>
        <v>AGHS</v>
      </c>
      <c r="AJ4" s="223" t="str">
        <f>+C37</f>
        <v>COE</v>
      </c>
      <c r="AK4" s="62" t="str">
        <f>+C38</f>
        <v>CA</v>
      </c>
      <c r="AL4" s="62" t="str">
        <f>+C39</f>
        <v>CAY</v>
      </c>
      <c r="AM4" s="62" t="str">
        <f>+C40</f>
        <v>LV</v>
      </c>
      <c r="AN4" s="62" t="str">
        <f>+C41</f>
        <v>SN</v>
      </c>
      <c r="AO4" s="62" t="str">
        <f>+C42</f>
        <v>SHS</v>
      </c>
      <c r="AP4" s="62" t="str">
        <f>+C43</f>
        <v>PD</v>
      </c>
      <c r="AQ4" s="62" t="str">
        <f>+C44</f>
        <v>BS</v>
      </c>
      <c r="AR4" s="62" t="str">
        <f>+C45</f>
        <v>GB</v>
      </c>
      <c r="AS4" s="62" t="str">
        <f>+C46</f>
        <v>PB</v>
      </c>
      <c r="AT4" s="62" t="str">
        <f>+C47</f>
        <v>VP</v>
      </c>
      <c r="AU4" s="62" t="str">
        <f>+C48</f>
        <v>WP</v>
      </c>
      <c r="AV4" s="62" t="str">
        <f>+C49</f>
        <v>FMS</v>
      </c>
      <c r="AW4" s="62" t="str">
        <f>+C50</f>
        <v>LMS</v>
      </c>
      <c r="AX4" s="62" t="str">
        <f>+C51</f>
        <v>PRHS</v>
      </c>
      <c r="AY4" s="62" t="str">
        <f>+C52</f>
        <v>LL</v>
      </c>
      <c r="AZ4" s="62" t="str">
        <f>+C53</f>
        <v>JSC</v>
      </c>
      <c r="BA4" s="62" t="str">
        <f>+C54</f>
        <v>TM</v>
      </c>
      <c r="BB4" s="62" t="str">
        <f>+C55</f>
        <v>VD</v>
      </c>
      <c r="BC4" s="62" t="str">
        <f>+C56</f>
        <v>TMS</v>
      </c>
      <c r="BD4" s="62" t="str">
        <f>+C57</f>
        <v>THS</v>
      </c>
      <c r="BE4" s="62" t="str">
        <f>+C58</f>
        <v>GA</v>
      </c>
      <c r="BF4" s="62" t="str">
        <f>+C59</f>
        <v>MR</v>
      </c>
      <c r="BG4" s="62" t="str">
        <f>+C60</f>
        <v>SO</v>
      </c>
      <c r="BH4" s="62" t="str">
        <f>+C61</f>
        <v>SG</v>
      </c>
      <c r="BI4" s="62" t="str">
        <f>+C62</f>
        <v>SM</v>
      </c>
      <c r="BJ4" s="62" t="str">
        <f>+C63</f>
        <v>SR</v>
      </c>
      <c r="BK4" s="62" t="str">
        <f>+C64</f>
        <v>AMS</v>
      </c>
      <c r="BL4" s="62" t="str">
        <f>+C65</f>
        <v>ATHS</v>
      </c>
      <c r="BM4" s="62" t="str">
        <f>+C66</f>
        <v>CP</v>
      </c>
      <c r="BN4" s="62" t="str">
        <f>+C67</f>
        <v>CR</v>
      </c>
      <c r="BO4" s="62" t="str">
        <f>+C68</f>
        <v>CC</v>
      </c>
      <c r="BP4" s="62" t="str">
        <f>+C69</f>
        <v>NIHS</v>
      </c>
      <c r="BQ4" s="62" t="s">
        <v>276</v>
      </c>
      <c r="BR4" s="62" t="str">
        <f>+C71</f>
        <v>PV</v>
      </c>
      <c r="BS4" s="62" t="str">
        <f>+C72</f>
        <v>KK</v>
      </c>
      <c r="BT4" s="62" t="str">
        <f>+C73</f>
        <v>LMIS</v>
      </c>
      <c r="BU4" s="62" t="str">
        <f>+C74</f>
        <v>LCS</v>
      </c>
      <c r="BV4" s="62" t="str">
        <f>C75</f>
        <v>AA</v>
      </c>
      <c r="BW4" s="62" t="str">
        <f>+C76</f>
        <v>PRIS</v>
      </c>
      <c r="BX4" s="62">
        <v>0</v>
      </c>
      <c r="BY4" s="62">
        <v>0</v>
      </c>
      <c r="BZ4" s="62">
        <v>0</v>
      </c>
      <c r="CA4" s="62">
        <v>0</v>
      </c>
      <c r="CB4" s="62">
        <v>0</v>
      </c>
      <c r="CC4" s="62" t="str">
        <f>+C82</f>
        <v>DL</v>
      </c>
      <c r="CD4" s="62" t="str">
        <f>+C83</f>
        <v>CAA</v>
      </c>
      <c r="CE4" s="223" t="str">
        <f>+C84</f>
        <v>CDO</v>
      </c>
      <c r="CF4" s="62" t="str">
        <f>+C85</f>
        <v>PA</v>
      </c>
      <c r="CG4" s="62" t="str">
        <f>+C86</f>
        <v>New 15</v>
      </c>
      <c r="CH4" s="62" t="str">
        <f>+C87</f>
        <v>WMA</v>
      </c>
      <c r="CI4" s="62" t="str">
        <f>+C88</f>
        <v>LHS</v>
      </c>
      <c r="CJ4" s="63" t="str">
        <f>+C89</f>
        <v>SLM</v>
      </c>
      <c r="CK4" s="63" t="str">
        <f>+C90</f>
        <v>PBH</v>
      </c>
      <c r="CL4" s="63" t="str">
        <f>+C91</f>
        <v>CHS</v>
      </c>
      <c r="CM4" s="63" t="s">
        <v>291</v>
      </c>
      <c r="CN4" s="63" t="str">
        <f>+C93</f>
        <v>New 17</v>
      </c>
      <c r="CO4" s="63" t="str">
        <f>+C94</f>
        <v>New 18</v>
      </c>
      <c r="CP4" s="63" t="str">
        <f>+C95</f>
        <v>New 19</v>
      </c>
      <c r="CQ4" s="63" t="str">
        <f>+C96</f>
        <v>New 20</v>
      </c>
      <c r="CR4" s="63" t="str">
        <f>+C97</f>
        <v>New 21</v>
      </c>
      <c r="CS4" s="63" t="str">
        <f>+C98</f>
        <v>New 22</v>
      </c>
      <c r="CT4" s="63" t="str">
        <f>+C99</f>
        <v>New 23</v>
      </c>
      <c r="CU4" s="63" t="str">
        <f>+C100</f>
        <v>New 24</v>
      </c>
      <c r="CV4" s="32"/>
      <c r="CW4" s="39"/>
    </row>
    <row r="5" spans="1:101" x14ac:dyDescent="0.2">
      <c r="A5" s="299" t="s">
        <v>15</v>
      </c>
      <c r="B5" s="45">
        <v>1</v>
      </c>
      <c r="C5" s="276" t="s">
        <v>14</v>
      </c>
      <c r="D5" s="279">
        <v>0</v>
      </c>
      <c r="E5" s="300">
        <v>16.100000000000001</v>
      </c>
      <c r="F5" s="301">
        <v>11.1</v>
      </c>
      <c r="G5" s="301">
        <v>6.8</v>
      </c>
      <c r="H5" s="301">
        <v>12.7</v>
      </c>
      <c r="I5" s="301">
        <v>16.100000000000001</v>
      </c>
      <c r="J5" s="301">
        <v>20.6</v>
      </c>
      <c r="K5" s="301">
        <v>1.9</v>
      </c>
      <c r="L5" s="301">
        <v>14.2</v>
      </c>
      <c r="M5" s="301">
        <v>14.2</v>
      </c>
      <c r="N5" s="301">
        <v>10.7</v>
      </c>
      <c r="O5" s="312">
        <v>32.799999999999997</v>
      </c>
      <c r="P5" s="301">
        <v>12.7</v>
      </c>
      <c r="Q5" s="301">
        <v>12.9</v>
      </c>
      <c r="R5" s="301">
        <v>10.1</v>
      </c>
      <c r="S5" s="301">
        <v>1.2</v>
      </c>
      <c r="T5" s="301">
        <v>5.7</v>
      </c>
      <c r="U5" s="301">
        <v>13</v>
      </c>
      <c r="V5" s="301">
        <v>28.2</v>
      </c>
      <c r="W5" s="301">
        <v>33.6</v>
      </c>
      <c r="X5" s="301">
        <v>23.1</v>
      </c>
      <c r="Y5" s="301">
        <v>23.8</v>
      </c>
      <c r="Z5" s="301">
        <v>24.6</v>
      </c>
      <c r="AA5" s="301">
        <v>32.9</v>
      </c>
      <c r="AB5" s="301">
        <v>24.6</v>
      </c>
      <c r="AC5" s="301">
        <v>25</v>
      </c>
      <c r="AD5" s="301">
        <v>24.3</v>
      </c>
      <c r="AE5" s="301">
        <v>18.2</v>
      </c>
      <c r="AF5" s="301">
        <v>20.8</v>
      </c>
      <c r="AG5" s="301">
        <v>25</v>
      </c>
      <c r="AH5" s="301">
        <v>27.3</v>
      </c>
      <c r="AI5" s="301">
        <v>24.8</v>
      </c>
      <c r="AJ5" s="301">
        <v>8.6</v>
      </c>
      <c r="AK5" s="301">
        <v>24.1</v>
      </c>
      <c r="AL5" s="302">
        <v>11.5</v>
      </c>
      <c r="AM5" s="301">
        <v>9.6999999999999993</v>
      </c>
      <c r="AN5" s="301">
        <v>45.9</v>
      </c>
      <c r="AO5" s="301">
        <v>46.1</v>
      </c>
      <c r="AP5" s="301">
        <v>65.5</v>
      </c>
      <c r="AQ5" s="301">
        <v>33.299999999999997</v>
      </c>
      <c r="AR5" s="301">
        <v>35.700000000000003</v>
      </c>
      <c r="AS5" s="301">
        <v>33.200000000000003</v>
      </c>
      <c r="AT5" s="301">
        <v>34.9</v>
      </c>
      <c r="AU5" s="301">
        <v>33.9</v>
      </c>
      <c r="AV5" s="301">
        <v>34.6</v>
      </c>
      <c r="AW5" s="301">
        <v>34</v>
      </c>
      <c r="AX5" s="301">
        <v>33.1</v>
      </c>
      <c r="AY5" s="301">
        <v>42.3</v>
      </c>
      <c r="AZ5" s="301">
        <v>10.4</v>
      </c>
      <c r="BA5" s="301">
        <v>27.2</v>
      </c>
      <c r="BB5" s="301">
        <v>25.9</v>
      </c>
      <c r="BC5" s="301">
        <v>27</v>
      </c>
      <c r="BD5" s="301">
        <v>27</v>
      </c>
      <c r="BE5" s="301">
        <v>9.8000000000000007</v>
      </c>
      <c r="BF5" s="301">
        <v>23.1</v>
      </c>
      <c r="BG5" s="301">
        <v>24.5</v>
      </c>
      <c r="BH5" s="301">
        <v>20.2</v>
      </c>
      <c r="BI5" s="301">
        <v>22.7</v>
      </c>
      <c r="BJ5" s="301">
        <v>21.1</v>
      </c>
      <c r="BK5" s="301">
        <v>21.8</v>
      </c>
      <c r="BL5" s="301">
        <v>21.5</v>
      </c>
      <c r="BM5" s="301">
        <v>63.7</v>
      </c>
      <c r="BN5" s="301">
        <v>33.1</v>
      </c>
      <c r="BO5" s="301">
        <v>48.9</v>
      </c>
      <c r="BP5" s="301">
        <v>31.9</v>
      </c>
      <c r="BQ5" s="301">
        <v>22.4</v>
      </c>
      <c r="BR5" s="301">
        <v>43</v>
      </c>
      <c r="BS5" s="301">
        <v>35.5</v>
      </c>
      <c r="BT5" s="312">
        <v>28</v>
      </c>
      <c r="BU5" s="301">
        <v>27.9</v>
      </c>
      <c r="BV5" s="312">
        <v>33.6</v>
      </c>
      <c r="BW5" s="301">
        <v>33</v>
      </c>
      <c r="BX5" s="250"/>
      <c r="BY5" s="250"/>
      <c r="BZ5" s="250"/>
      <c r="CA5" s="250"/>
      <c r="CB5" s="250"/>
      <c r="CC5" s="301">
        <v>35.299999999999997</v>
      </c>
      <c r="CD5" s="301">
        <v>34.9</v>
      </c>
      <c r="CE5" s="302">
        <v>26.3</v>
      </c>
      <c r="CF5" s="302">
        <v>11.3</v>
      </c>
      <c r="CG5" s="253"/>
      <c r="CH5" s="302">
        <v>25.1</v>
      </c>
      <c r="CI5" s="302">
        <v>25.3</v>
      </c>
      <c r="CJ5" s="302">
        <v>24.7</v>
      </c>
      <c r="CK5" s="302">
        <v>10.8</v>
      </c>
      <c r="CL5" s="302">
        <v>25.7</v>
      </c>
      <c r="CM5" s="253"/>
      <c r="CN5" s="252"/>
      <c r="CO5" s="252"/>
      <c r="CP5" s="252"/>
      <c r="CQ5" s="252"/>
      <c r="CR5" s="252"/>
      <c r="CS5" s="252"/>
      <c r="CT5" s="252"/>
      <c r="CU5" s="252"/>
      <c r="CV5" s="267" t="str">
        <f t="shared" ref="CV5:CV68" si="0">+C5</f>
        <v>BA</v>
      </c>
      <c r="CW5" s="45">
        <v>1</v>
      </c>
    </row>
    <row r="6" spans="1:101" x14ac:dyDescent="0.2">
      <c r="A6" s="193" t="s">
        <v>148</v>
      </c>
      <c r="B6" s="46">
        <v>2</v>
      </c>
      <c r="C6" s="246" t="s">
        <v>17</v>
      </c>
      <c r="D6" s="278">
        <f t="array" ref="D6:D100">TRANSPOSE(E5:CU5)</f>
        <v>16.100000000000001</v>
      </c>
      <c r="E6" s="256">
        <v>0</v>
      </c>
      <c r="F6" s="302">
        <v>10</v>
      </c>
      <c r="G6" s="302">
        <v>22.8</v>
      </c>
      <c r="H6" s="302">
        <v>7.3</v>
      </c>
      <c r="I6" s="302">
        <v>9</v>
      </c>
      <c r="J6" s="302">
        <v>24.2</v>
      </c>
      <c r="K6" s="302">
        <v>15.7</v>
      </c>
      <c r="L6" s="302">
        <v>8.9</v>
      </c>
      <c r="M6" s="302">
        <v>10.1</v>
      </c>
      <c r="N6" s="302">
        <v>6.4</v>
      </c>
      <c r="O6" s="305">
        <v>35.5</v>
      </c>
      <c r="P6" s="302">
        <v>9</v>
      </c>
      <c r="Q6" s="302">
        <v>8.8000000000000007</v>
      </c>
      <c r="R6" s="302">
        <v>6.3</v>
      </c>
      <c r="S6" s="302">
        <v>15.7</v>
      </c>
      <c r="T6" s="302">
        <v>21.6</v>
      </c>
      <c r="U6" s="302">
        <v>8.9</v>
      </c>
      <c r="V6" s="302">
        <v>14.1</v>
      </c>
      <c r="W6" s="302">
        <v>19.399999999999999</v>
      </c>
      <c r="X6" s="302">
        <v>9</v>
      </c>
      <c r="Y6" s="302">
        <v>9.6999999999999993</v>
      </c>
      <c r="Z6" s="302">
        <v>10.5</v>
      </c>
      <c r="AA6" s="302">
        <v>18.7</v>
      </c>
      <c r="AB6" s="302">
        <v>10.5</v>
      </c>
      <c r="AC6" s="302">
        <v>10.9</v>
      </c>
      <c r="AD6" s="302">
        <v>10.199999999999999</v>
      </c>
      <c r="AE6" s="302">
        <v>4</v>
      </c>
      <c r="AF6" s="302">
        <v>6.6</v>
      </c>
      <c r="AG6" s="302">
        <v>10.9</v>
      </c>
      <c r="AH6" s="302">
        <v>13.2</v>
      </c>
      <c r="AI6" s="302">
        <v>10.7</v>
      </c>
      <c r="AJ6" s="302">
        <v>14.1</v>
      </c>
      <c r="AK6" s="302">
        <v>40.1</v>
      </c>
      <c r="AL6" s="302">
        <v>27.5</v>
      </c>
      <c r="AM6" s="302">
        <v>15.3</v>
      </c>
      <c r="AN6" s="302">
        <v>54.7</v>
      </c>
      <c r="AO6" s="302">
        <v>54.5</v>
      </c>
      <c r="AP6" s="302">
        <v>68.2</v>
      </c>
      <c r="AQ6" s="302">
        <v>36</v>
      </c>
      <c r="AR6" s="302">
        <v>38.4</v>
      </c>
      <c r="AS6" s="302">
        <v>35.9</v>
      </c>
      <c r="AT6" s="302">
        <v>37.6</v>
      </c>
      <c r="AU6" s="302">
        <v>36.6</v>
      </c>
      <c r="AV6" s="302">
        <v>37.299999999999997</v>
      </c>
      <c r="AW6" s="302">
        <v>36.700000000000003</v>
      </c>
      <c r="AX6" s="302">
        <v>35.9</v>
      </c>
      <c r="AY6" s="302">
        <v>45</v>
      </c>
      <c r="AZ6" s="302">
        <v>12.1</v>
      </c>
      <c r="BA6" s="302">
        <v>29.9</v>
      </c>
      <c r="BB6" s="302">
        <v>31</v>
      </c>
      <c r="BC6" s="302">
        <v>29.7</v>
      </c>
      <c r="BD6" s="302">
        <v>29.7</v>
      </c>
      <c r="BE6" s="302">
        <v>13.3</v>
      </c>
      <c r="BF6" s="302">
        <v>26.3</v>
      </c>
      <c r="BG6" s="302">
        <v>28</v>
      </c>
      <c r="BH6" s="302">
        <v>23.9</v>
      </c>
      <c r="BI6" s="302">
        <v>18.5</v>
      </c>
      <c r="BJ6" s="302">
        <v>23.1</v>
      </c>
      <c r="BK6" s="302">
        <v>25</v>
      </c>
      <c r="BL6" s="302">
        <v>25.7</v>
      </c>
      <c r="BM6" s="302">
        <v>59.4</v>
      </c>
      <c r="BN6" s="302">
        <v>35.9</v>
      </c>
      <c r="BO6" s="302">
        <v>51.6</v>
      </c>
      <c r="BP6" s="302">
        <v>17.7</v>
      </c>
      <c r="BQ6" s="302">
        <v>22.1</v>
      </c>
      <c r="BR6" s="302">
        <v>45.8</v>
      </c>
      <c r="BS6" s="302">
        <v>38.200000000000003</v>
      </c>
      <c r="BT6" s="302">
        <v>13.8</v>
      </c>
      <c r="BU6" s="302">
        <v>14</v>
      </c>
      <c r="BV6" s="312">
        <v>36.299999999999997</v>
      </c>
      <c r="BW6" s="302">
        <v>35.700000000000003</v>
      </c>
      <c r="BX6" s="252"/>
      <c r="BY6" s="252"/>
      <c r="BZ6" s="252"/>
      <c r="CA6" s="252"/>
      <c r="CB6" s="252"/>
      <c r="CC6" s="302">
        <v>21.3</v>
      </c>
      <c r="CD6" s="302">
        <v>37.6</v>
      </c>
      <c r="CE6" s="302">
        <v>42.3</v>
      </c>
      <c r="CF6" s="302">
        <v>9.5</v>
      </c>
      <c r="CG6" s="253"/>
      <c r="CH6" s="302">
        <v>21.6</v>
      </c>
      <c r="CI6" s="302">
        <v>41.3</v>
      </c>
      <c r="CJ6" s="302">
        <v>40.700000000000003</v>
      </c>
      <c r="CK6" s="302">
        <v>5.5</v>
      </c>
      <c r="CL6" s="302">
        <v>41.6</v>
      </c>
      <c r="CM6" s="253"/>
      <c r="CN6" s="252"/>
      <c r="CO6" s="252"/>
      <c r="CP6" s="252"/>
      <c r="CQ6" s="252"/>
      <c r="CR6" s="252"/>
      <c r="CS6" s="252"/>
      <c r="CT6" s="252"/>
      <c r="CU6" s="252"/>
      <c r="CV6" s="268" t="str">
        <f t="shared" si="0"/>
        <v>BSF</v>
      </c>
      <c r="CW6" s="46">
        <v>2</v>
      </c>
    </row>
    <row r="7" spans="1:101" x14ac:dyDescent="0.2">
      <c r="A7" s="193" t="s">
        <v>20</v>
      </c>
      <c r="B7" s="46">
        <v>3</v>
      </c>
      <c r="C7" s="246" t="s">
        <v>19</v>
      </c>
      <c r="D7" s="251">
        <v>11.1</v>
      </c>
      <c r="E7" s="252">
        <f t="array" ref="E7:E100">TRANSPOSE(F6:CU6)</f>
        <v>10</v>
      </c>
      <c r="F7" s="256">
        <v>0</v>
      </c>
      <c r="G7" s="302">
        <v>14.5</v>
      </c>
      <c r="H7" s="302">
        <v>3.5</v>
      </c>
      <c r="I7" s="302">
        <v>7.2</v>
      </c>
      <c r="J7" s="302">
        <v>18</v>
      </c>
      <c r="K7" s="302">
        <v>10.6</v>
      </c>
      <c r="L7" s="302">
        <v>2.2999999999999998</v>
      </c>
      <c r="M7" s="302">
        <v>3.8</v>
      </c>
      <c r="N7" s="302">
        <v>4.4000000000000004</v>
      </c>
      <c r="O7" s="305">
        <v>29.2</v>
      </c>
      <c r="P7" s="302">
        <v>2.2000000000000002</v>
      </c>
      <c r="Q7" s="302">
        <v>2.4</v>
      </c>
      <c r="R7" s="302">
        <v>3.8</v>
      </c>
      <c r="S7" s="302">
        <v>10.6</v>
      </c>
      <c r="T7" s="302">
        <v>13.3</v>
      </c>
      <c r="U7" s="302">
        <v>2.6</v>
      </c>
      <c r="V7" s="302">
        <v>16</v>
      </c>
      <c r="W7" s="302">
        <v>26.7</v>
      </c>
      <c r="X7" s="302">
        <v>16.3</v>
      </c>
      <c r="Y7" s="302">
        <v>17</v>
      </c>
      <c r="Z7" s="302">
        <v>17.8</v>
      </c>
      <c r="AA7" s="302">
        <v>26</v>
      </c>
      <c r="AB7" s="302">
        <v>17.7</v>
      </c>
      <c r="AC7" s="302">
        <v>18.2</v>
      </c>
      <c r="AD7" s="302">
        <v>17.5</v>
      </c>
      <c r="AE7" s="302">
        <v>11.3</v>
      </c>
      <c r="AF7" s="302">
        <v>13.9</v>
      </c>
      <c r="AG7" s="302">
        <v>18.2</v>
      </c>
      <c r="AH7" s="302">
        <v>20.5</v>
      </c>
      <c r="AI7" s="302">
        <v>18</v>
      </c>
      <c r="AJ7" s="302">
        <v>5.8</v>
      </c>
      <c r="AK7" s="302">
        <v>31.8</v>
      </c>
      <c r="AL7" s="302">
        <v>19.100000000000001</v>
      </c>
      <c r="AM7" s="302">
        <v>6.9</v>
      </c>
      <c r="AN7" s="302">
        <v>48.5</v>
      </c>
      <c r="AO7" s="302">
        <v>48.3</v>
      </c>
      <c r="AP7" s="302">
        <v>62</v>
      </c>
      <c r="AQ7" s="302">
        <v>29.8</v>
      </c>
      <c r="AR7" s="302">
        <v>32.200000000000003</v>
      </c>
      <c r="AS7" s="302">
        <v>29.7</v>
      </c>
      <c r="AT7" s="302">
        <v>31.8</v>
      </c>
      <c r="AU7" s="302">
        <v>30.4</v>
      </c>
      <c r="AV7" s="302">
        <v>31.1</v>
      </c>
      <c r="AW7" s="302">
        <v>30.5</v>
      </c>
      <c r="AX7" s="302">
        <v>29.7</v>
      </c>
      <c r="AY7" s="302">
        <v>38.799999999999997</v>
      </c>
      <c r="AZ7" s="302">
        <v>4.2</v>
      </c>
      <c r="BA7" s="302">
        <v>23.7</v>
      </c>
      <c r="BB7" s="302">
        <v>24.8</v>
      </c>
      <c r="BC7" s="302">
        <v>23.5</v>
      </c>
      <c r="BD7" s="302">
        <v>23.5</v>
      </c>
      <c r="BE7" s="302">
        <v>5</v>
      </c>
      <c r="BF7" s="302">
        <v>20.100000000000001</v>
      </c>
      <c r="BG7" s="302">
        <v>21.8</v>
      </c>
      <c r="BH7" s="302">
        <v>17.7</v>
      </c>
      <c r="BI7" s="302">
        <v>12.3</v>
      </c>
      <c r="BJ7" s="302">
        <v>16.899999999999999</v>
      </c>
      <c r="BK7" s="302">
        <v>18.8</v>
      </c>
      <c r="BL7" s="302">
        <v>19.5</v>
      </c>
      <c r="BM7" s="302">
        <v>53.2</v>
      </c>
      <c r="BN7" s="302">
        <v>29.7</v>
      </c>
      <c r="BO7" s="302">
        <v>45.4</v>
      </c>
      <c r="BP7" s="302">
        <v>25</v>
      </c>
      <c r="BQ7" s="302">
        <v>15.9</v>
      </c>
      <c r="BR7" s="302">
        <v>39.6</v>
      </c>
      <c r="BS7" s="302">
        <v>32</v>
      </c>
      <c r="BT7" s="302">
        <v>21.8</v>
      </c>
      <c r="BU7" s="302">
        <v>21.8</v>
      </c>
      <c r="BV7" s="312">
        <v>30.3</v>
      </c>
      <c r="BW7" s="302">
        <v>29.5</v>
      </c>
      <c r="BX7" s="252"/>
      <c r="BY7" s="252"/>
      <c r="BZ7" s="252"/>
      <c r="CA7" s="252"/>
      <c r="CB7" s="252"/>
      <c r="CC7" s="302">
        <v>29.2</v>
      </c>
      <c r="CD7" s="302">
        <v>31.3</v>
      </c>
      <c r="CE7" s="302">
        <v>33.9</v>
      </c>
      <c r="CF7" s="302">
        <v>0.9</v>
      </c>
      <c r="CG7" s="253"/>
      <c r="CH7" s="302">
        <v>21.5</v>
      </c>
      <c r="CI7" s="302">
        <v>32.9</v>
      </c>
      <c r="CJ7" s="302">
        <v>32.299999999999997</v>
      </c>
      <c r="CK7" s="302">
        <v>4.5</v>
      </c>
      <c r="CL7" s="302">
        <v>33.299999999999997</v>
      </c>
      <c r="CM7" s="253"/>
      <c r="CN7" s="252"/>
      <c r="CO7" s="252"/>
      <c r="CP7" s="252"/>
      <c r="CQ7" s="252"/>
      <c r="CR7" s="252"/>
      <c r="CS7" s="252"/>
      <c r="CT7" s="252"/>
      <c r="CU7" s="252"/>
      <c r="CV7" s="268" t="str">
        <f t="shared" si="0"/>
        <v>BP</v>
      </c>
      <c r="CW7" s="46">
        <v>3</v>
      </c>
    </row>
    <row r="8" spans="1:101" x14ac:dyDescent="0.2">
      <c r="A8" s="193" t="s">
        <v>24</v>
      </c>
      <c r="B8" s="46">
        <v>4</v>
      </c>
      <c r="C8" s="246" t="s">
        <v>23</v>
      </c>
      <c r="D8" s="251">
        <v>6.8</v>
      </c>
      <c r="E8" s="252">
        <v>22.8</v>
      </c>
      <c r="F8" s="252">
        <f t="array" ref="F8:F100">TRANSPOSE(G7:CU7)</f>
        <v>14.5</v>
      </c>
      <c r="G8" s="256">
        <v>0</v>
      </c>
      <c r="H8" s="302">
        <v>16.7</v>
      </c>
      <c r="I8" s="302">
        <v>22.6</v>
      </c>
      <c r="J8" s="302">
        <v>16.3</v>
      </c>
      <c r="K8" s="302">
        <v>8.8000000000000007</v>
      </c>
      <c r="L8" s="302">
        <v>15.2</v>
      </c>
      <c r="M8" s="302">
        <v>16.7</v>
      </c>
      <c r="N8" s="302">
        <v>16.5</v>
      </c>
      <c r="O8" s="305">
        <v>27.8</v>
      </c>
      <c r="P8" s="302">
        <v>15.1</v>
      </c>
      <c r="Q8" s="302">
        <v>15.3</v>
      </c>
      <c r="R8" s="302">
        <v>15.9</v>
      </c>
      <c r="S8" s="302">
        <v>6.5</v>
      </c>
      <c r="T8" s="302">
        <v>1.4</v>
      </c>
      <c r="U8" s="302">
        <v>15.5</v>
      </c>
      <c r="V8" s="302">
        <v>28.9</v>
      </c>
      <c r="W8" s="302">
        <v>39.9</v>
      </c>
      <c r="X8" s="302">
        <v>29.5</v>
      </c>
      <c r="Y8" s="302">
        <v>30.2</v>
      </c>
      <c r="Z8" s="302">
        <v>31</v>
      </c>
      <c r="AA8" s="302">
        <v>39.200000000000003</v>
      </c>
      <c r="AB8" s="302">
        <v>31</v>
      </c>
      <c r="AC8" s="302">
        <v>31.4</v>
      </c>
      <c r="AD8" s="302">
        <v>30.7</v>
      </c>
      <c r="AE8" s="302">
        <v>24.5</v>
      </c>
      <c r="AF8" s="302">
        <v>27.1</v>
      </c>
      <c r="AG8" s="302">
        <v>31.4</v>
      </c>
      <c r="AH8" s="302">
        <v>33.700000000000003</v>
      </c>
      <c r="AI8" s="302">
        <v>31.2</v>
      </c>
      <c r="AJ8" s="302">
        <v>8.9</v>
      </c>
      <c r="AK8" s="302">
        <v>17.899999999999999</v>
      </c>
      <c r="AL8" s="302">
        <v>5.3</v>
      </c>
      <c r="AM8" s="302">
        <v>10</v>
      </c>
      <c r="AN8" s="302">
        <v>41.1</v>
      </c>
      <c r="AO8" s="302">
        <v>47.5</v>
      </c>
      <c r="AP8" s="302">
        <v>61.2</v>
      </c>
      <c r="AQ8" s="302">
        <v>25.6</v>
      </c>
      <c r="AR8" s="302">
        <v>31.4</v>
      </c>
      <c r="AS8" s="302">
        <v>28.9</v>
      </c>
      <c r="AT8" s="302">
        <v>29</v>
      </c>
      <c r="AU8" s="302">
        <v>29.6</v>
      </c>
      <c r="AV8" s="302">
        <v>30.3</v>
      </c>
      <c r="AW8" s="302">
        <v>29.7</v>
      </c>
      <c r="AX8" s="302">
        <v>28.8</v>
      </c>
      <c r="AY8" s="302">
        <v>38</v>
      </c>
      <c r="AZ8" s="302">
        <v>10.7</v>
      </c>
      <c r="BA8" s="302">
        <v>22.9</v>
      </c>
      <c r="BB8" s="302">
        <v>19.600000000000001</v>
      </c>
      <c r="BC8" s="302">
        <v>22.7</v>
      </c>
      <c r="BD8" s="302">
        <v>22.7</v>
      </c>
      <c r="BE8" s="302">
        <v>10.1</v>
      </c>
      <c r="BF8" s="302">
        <v>18.8</v>
      </c>
      <c r="BG8" s="302">
        <v>19.7</v>
      </c>
      <c r="BH8" s="302">
        <v>15.3</v>
      </c>
      <c r="BI8" s="302">
        <v>25.2</v>
      </c>
      <c r="BJ8" s="302">
        <v>16.2</v>
      </c>
      <c r="BK8" s="302">
        <v>17.5</v>
      </c>
      <c r="BL8" s="302">
        <v>17.2</v>
      </c>
      <c r="BM8" s="302">
        <v>62.3</v>
      </c>
      <c r="BN8" s="302">
        <v>28.7</v>
      </c>
      <c r="BO8" s="302">
        <v>44.6</v>
      </c>
      <c r="BP8" s="302">
        <v>38.200000000000003</v>
      </c>
      <c r="BQ8" s="302">
        <v>18.100000000000001</v>
      </c>
      <c r="BR8" s="302">
        <v>38.799999999999997</v>
      </c>
      <c r="BS8" s="302">
        <v>31.2</v>
      </c>
      <c r="BT8" s="302">
        <v>34.9</v>
      </c>
      <c r="BU8" s="302">
        <v>34.700000000000003</v>
      </c>
      <c r="BV8" s="312">
        <v>28.6</v>
      </c>
      <c r="BW8" s="302">
        <v>28.6</v>
      </c>
      <c r="BX8" s="252"/>
      <c r="BY8" s="252"/>
      <c r="BZ8" s="252"/>
      <c r="CA8" s="252"/>
      <c r="CB8" s="252"/>
      <c r="CC8" s="302">
        <v>42</v>
      </c>
      <c r="CD8" s="302">
        <v>30.5</v>
      </c>
      <c r="CE8" s="302">
        <v>20</v>
      </c>
      <c r="CF8" s="302">
        <v>14.2</v>
      </c>
      <c r="CG8" s="253"/>
      <c r="CH8" s="302">
        <v>20.2</v>
      </c>
      <c r="CI8" s="302">
        <v>19.100000000000001</v>
      </c>
      <c r="CJ8" s="302">
        <v>18.399999999999999</v>
      </c>
      <c r="CK8" s="302">
        <v>16.600000000000001</v>
      </c>
      <c r="CL8" s="302">
        <v>19.399999999999999</v>
      </c>
      <c r="CM8" s="253"/>
      <c r="CN8" s="252"/>
      <c r="CO8" s="252"/>
      <c r="CP8" s="252"/>
      <c r="CQ8" s="252"/>
      <c r="CR8" s="252"/>
      <c r="CS8" s="252"/>
      <c r="CT8" s="252"/>
      <c r="CU8" s="252"/>
      <c r="CV8" s="268" t="str">
        <f t="shared" si="0"/>
        <v>DM</v>
      </c>
      <c r="CW8" s="46">
        <v>4</v>
      </c>
    </row>
    <row r="9" spans="1:101" x14ac:dyDescent="0.2">
      <c r="A9" s="193" t="s">
        <v>27</v>
      </c>
      <c r="B9" s="46">
        <v>5</v>
      </c>
      <c r="C9" s="246" t="s">
        <v>26</v>
      </c>
      <c r="D9" s="251">
        <v>12.7</v>
      </c>
      <c r="E9" s="252">
        <v>7.3</v>
      </c>
      <c r="F9" s="252">
        <v>3.5</v>
      </c>
      <c r="G9" s="252">
        <f t="array" ref="G9:G100">TRANSPOSE(H8:CU8)</f>
        <v>16.7</v>
      </c>
      <c r="H9" s="256">
        <v>0</v>
      </c>
      <c r="I9" s="302">
        <v>4.3</v>
      </c>
      <c r="J9" s="302">
        <v>18.3</v>
      </c>
      <c r="K9" s="302">
        <v>12.3</v>
      </c>
      <c r="L9" s="302">
        <v>2.9</v>
      </c>
      <c r="M9" s="302">
        <v>2</v>
      </c>
      <c r="N9" s="302">
        <v>2.2000000000000002</v>
      </c>
      <c r="O9" s="305">
        <v>29.8</v>
      </c>
      <c r="P9" s="302">
        <v>3.1</v>
      </c>
      <c r="Q9" s="302">
        <v>1.4</v>
      </c>
      <c r="R9" s="302">
        <v>2.9</v>
      </c>
      <c r="S9" s="302">
        <v>12.3</v>
      </c>
      <c r="T9" s="302">
        <v>14.9</v>
      </c>
      <c r="U9" s="302">
        <v>1.3</v>
      </c>
      <c r="V9" s="302">
        <v>13.2</v>
      </c>
      <c r="W9" s="302">
        <v>25.3</v>
      </c>
      <c r="X9" s="302">
        <v>14.8</v>
      </c>
      <c r="Y9" s="302">
        <v>15.5</v>
      </c>
      <c r="Z9" s="302">
        <v>16.399999999999999</v>
      </c>
      <c r="AA9" s="302">
        <v>24.6</v>
      </c>
      <c r="AB9" s="302">
        <v>16.3</v>
      </c>
      <c r="AC9" s="302">
        <v>16.7</v>
      </c>
      <c r="AD9" s="302">
        <v>16.100000000000001</v>
      </c>
      <c r="AE9" s="302">
        <v>9.9</v>
      </c>
      <c r="AF9" s="302">
        <v>12.5</v>
      </c>
      <c r="AG9" s="302">
        <v>12</v>
      </c>
      <c r="AH9" s="302">
        <v>19</v>
      </c>
      <c r="AI9" s="302">
        <v>16.5</v>
      </c>
      <c r="AJ9" s="302">
        <v>7.4</v>
      </c>
      <c r="AK9" s="302">
        <v>33.4</v>
      </c>
      <c r="AL9" s="302">
        <v>20.8</v>
      </c>
      <c r="AM9" s="302">
        <v>8.5</v>
      </c>
      <c r="AN9" s="302">
        <v>48.7</v>
      </c>
      <c r="AO9" s="302">
        <v>48.6</v>
      </c>
      <c r="AP9" s="302">
        <v>62.3</v>
      </c>
      <c r="AQ9" s="302">
        <v>30.1</v>
      </c>
      <c r="AR9" s="302">
        <v>32.5</v>
      </c>
      <c r="AS9" s="302">
        <v>29.9</v>
      </c>
      <c r="AT9" s="302">
        <v>31.7</v>
      </c>
      <c r="AU9" s="302">
        <v>30.7</v>
      </c>
      <c r="AV9" s="302">
        <v>31.3</v>
      </c>
      <c r="AW9" s="302">
        <v>30.7</v>
      </c>
      <c r="AX9" s="302">
        <v>29.9</v>
      </c>
      <c r="AY9" s="302">
        <v>39.1</v>
      </c>
      <c r="AZ9" s="302">
        <v>6.5</v>
      </c>
      <c r="BA9" s="302">
        <v>23.9</v>
      </c>
      <c r="BB9" s="302">
        <v>25.1</v>
      </c>
      <c r="BC9" s="302">
        <v>23.8</v>
      </c>
      <c r="BD9" s="302">
        <v>23.8</v>
      </c>
      <c r="BE9" s="302">
        <v>6.6</v>
      </c>
      <c r="BF9" s="302">
        <v>20.399999999999999</v>
      </c>
      <c r="BG9" s="302">
        <v>22.1</v>
      </c>
      <c r="BH9" s="302">
        <v>18</v>
      </c>
      <c r="BI9" s="302">
        <v>12.6</v>
      </c>
      <c r="BJ9" s="302">
        <v>17.100000000000001</v>
      </c>
      <c r="BK9" s="302">
        <v>19.100000000000001</v>
      </c>
      <c r="BL9" s="302">
        <v>19.8</v>
      </c>
      <c r="BM9" s="302">
        <v>53.5</v>
      </c>
      <c r="BN9" s="302">
        <v>30</v>
      </c>
      <c r="BO9" s="302">
        <v>45.6</v>
      </c>
      <c r="BP9" s="302">
        <v>23.6</v>
      </c>
      <c r="BQ9" s="302">
        <v>16.2</v>
      </c>
      <c r="BR9" s="302">
        <v>39.299999999999997</v>
      </c>
      <c r="BS9" s="302">
        <v>32.299999999999997</v>
      </c>
      <c r="BT9" s="302">
        <v>19.899999999999999</v>
      </c>
      <c r="BU9" s="302">
        <v>19.2</v>
      </c>
      <c r="BV9" s="312">
        <v>3.5</v>
      </c>
      <c r="BW9" s="302">
        <v>30.1</v>
      </c>
      <c r="BX9" s="252"/>
      <c r="BY9" s="252"/>
      <c r="BZ9" s="252"/>
      <c r="CA9" s="252"/>
      <c r="CB9" s="252"/>
      <c r="CC9" s="302">
        <v>26.5</v>
      </c>
      <c r="CD9" s="302">
        <v>31.9</v>
      </c>
      <c r="CE9" s="302">
        <v>36.1</v>
      </c>
      <c r="CF9" s="302">
        <v>3.1</v>
      </c>
      <c r="CG9" s="253"/>
      <c r="CH9" s="302">
        <v>22.1</v>
      </c>
      <c r="CI9" s="302">
        <v>35.200000000000003</v>
      </c>
      <c r="CJ9" s="302">
        <v>34.5</v>
      </c>
      <c r="CK9" s="302">
        <v>2.5</v>
      </c>
      <c r="CL9" s="302">
        <v>35.5</v>
      </c>
      <c r="CM9" s="253"/>
      <c r="CN9" s="252"/>
      <c r="CO9" s="252"/>
      <c r="CP9" s="252"/>
      <c r="CQ9" s="252"/>
      <c r="CR9" s="252"/>
      <c r="CS9" s="252"/>
      <c r="CT9" s="252"/>
      <c r="CU9" s="252"/>
      <c r="CV9" s="268" t="str">
        <f t="shared" si="0"/>
        <v>HW</v>
      </c>
      <c r="CW9" s="46">
        <v>5</v>
      </c>
    </row>
    <row r="10" spans="1:101" x14ac:dyDescent="0.2">
      <c r="A10" s="193" t="s">
        <v>31</v>
      </c>
      <c r="B10" s="46">
        <v>6</v>
      </c>
      <c r="C10" s="246" t="s">
        <v>30</v>
      </c>
      <c r="D10" s="251">
        <v>16.100000000000001</v>
      </c>
      <c r="E10" s="252">
        <v>9</v>
      </c>
      <c r="F10" s="252">
        <v>7.2</v>
      </c>
      <c r="G10" s="252">
        <v>22.6</v>
      </c>
      <c r="H10" s="252">
        <f t="array" ref="H10:H100">TRANSPOSE(I9:CU9)</f>
        <v>4.3</v>
      </c>
      <c r="I10" s="256">
        <v>0</v>
      </c>
      <c r="J10" s="302">
        <v>24.3</v>
      </c>
      <c r="K10" s="302">
        <v>15.7</v>
      </c>
      <c r="L10" s="302">
        <v>9</v>
      </c>
      <c r="M10" s="302">
        <v>4.4000000000000004</v>
      </c>
      <c r="N10" s="302">
        <v>6.4</v>
      </c>
      <c r="O10" s="305">
        <v>35.6</v>
      </c>
      <c r="P10" s="302">
        <v>9.1999999999999993</v>
      </c>
      <c r="Q10" s="302">
        <v>5.4</v>
      </c>
      <c r="R10" s="302">
        <v>6.3</v>
      </c>
      <c r="S10" s="302">
        <v>15.7</v>
      </c>
      <c r="T10" s="302">
        <v>18.899999999999999</v>
      </c>
      <c r="U10" s="302">
        <v>5.3</v>
      </c>
      <c r="V10" s="302">
        <v>10.199999999999999</v>
      </c>
      <c r="W10" s="302">
        <v>20.100000000000001</v>
      </c>
      <c r="X10" s="302">
        <v>9.6999999999999993</v>
      </c>
      <c r="Y10" s="302">
        <v>9.6</v>
      </c>
      <c r="Z10" s="302">
        <v>11.2</v>
      </c>
      <c r="AA10" s="302">
        <v>19.399999999999999</v>
      </c>
      <c r="AB10" s="302">
        <v>10.3</v>
      </c>
      <c r="AC10" s="302">
        <v>8.9</v>
      </c>
      <c r="AD10" s="302">
        <v>9.9</v>
      </c>
      <c r="AE10" s="302">
        <v>11</v>
      </c>
      <c r="AF10" s="302">
        <v>7.3</v>
      </c>
      <c r="AG10" s="302">
        <v>8.6</v>
      </c>
      <c r="AH10" s="302">
        <v>13.9</v>
      </c>
      <c r="AI10" s="302">
        <v>11.4</v>
      </c>
      <c r="AJ10" s="302">
        <v>11.4</v>
      </c>
      <c r="AK10" s="302">
        <v>37.4</v>
      </c>
      <c r="AL10" s="302">
        <v>24.8</v>
      </c>
      <c r="AM10" s="302">
        <v>12.5</v>
      </c>
      <c r="AN10" s="302">
        <v>54.8</v>
      </c>
      <c r="AO10" s="302">
        <v>54.7</v>
      </c>
      <c r="AP10" s="302">
        <v>68.400000000000006</v>
      </c>
      <c r="AQ10" s="302">
        <v>36.200000000000003</v>
      </c>
      <c r="AR10" s="302">
        <v>38.6</v>
      </c>
      <c r="AS10" s="302">
        <v>36</v>
      </c>
      <c r="AT10" s="302">
        <v>37.700000000000003</v>
      </c>
      <c r="AU10" s="302">
        <v>36.799999999999997</v>
      </c>
      <c r="AV10" s="302">
        <v>37.4</v>
      </c>
      <c r="AW10" s="302">
        <v>36.799999999999997</v>
      </c>
      <c r="AX10" s="302">
        <v>36</v>
      </c>
      <c r="AY10" s="302">
        <v>45.2</v>
      </c>
      <c r="AZ10" s="302">
        <v>12.2</v>
      </c>
      <c r="BA10" s="302">
        <v>30</v>
      </c>
      <c r="BB10" s="302">
        <v>35.5</v>
      </c>
      <c r="BC10" s="302">
        <v>29.8</v>
      </c>
      <c r="BD10" s="302">
        <v>29.9</v>
      </c>
      <c r="BE10" s="302">
        <v>10.6</v>
      </c>
      <c r="BF10" s="302">
        <v>26.4</v>
      </c>
      <c r="BG10" s="302">
        <v>28.1</v>
      </c>
      <c r="BH10" s="302">
        <v>24.1</v>
      </c>
      <c r="BI10" s="302">
        <v>18.600000000000001</v>
      </c>
      <c r="BJ10" s="302">
        <v>23.3</v>
      </c>
      <c r="BK10" s="302">
        <v>25.2</v>
      </c>
      <c r="BL10" s="302">
        <v>25.8</v>
      </c>
      <c r="BM10" s="302">
        <v>59.6</v>
      </c>
      <c r="BN10" s="302">
        <v>36.1</v>
      </c>
      <c r="BO10" s="302">
        <v>51.7</v>
      </c>
      <c r="BP10" s="302">
        <v>18.399999999999999</v>
      </c>
      <c r="BQ10" s="302">
        <v>22.2</v>
      </c>
      <c r="BR10" s="302">
        <v>45.9</v>
      </c>
      <c r="BS10" s="302">
        <v>38.4</v>
      </c>
      <c r="BT10" s="302">
        <v>15.2</v>
      </c>
      <c r="BU10" s="302">
        <v>14.4</v>
      </c>
      <c r="BV10" s="312">
        <v>35</v>
      </c>
      <c r="BW10" s="302">
        <v>35.9</v>
      </c>
      <c r="BX10" s="252"/>
      <c r="BY10" s="252"/>
      <c r="BZ10" s="252"/>
      <c r="CA10" s="252"/>
      <c r="CB10" s="252"/>
      <c r="CC10" s="302">
        <v>21.9</v>
      </c>
      <c r="CD10" s="302">
        <v>37.700000000000003</v>
      </c>
      <c r="CE10" s="302">
        <v>41.9</v>
      </c>
      <c r="CF10" s="302">
        <v>6.8</v>
      </c>
      <c r="CG10" s="253"/>
      <c r="CH10" s="302">
        <v>27.9</v>
      </c>
      <c r="CI10" s="302">
        <v>41.1</v>
      </c>
      <c r="CJ10" s="302">
        <v>40.4</v>
      </c>
      <c r="CK10" s="302">
        <v>5.5</v>
      </c>
      <c r="CL10" s="302">
        <v>41.4</v>
      </c>
      <c r="CM10" s="253"/>
      <c r="CN10" s="252"/>
      <c r="CO10" s="252"/>
      <c r="CP10" s="252"/>
      <c r="CQ10" s="252"/>
      <c r="CR10" s="252"/>
      <c r="CS10" s="252"/>
      <c r="CT10" s="252"/>
      <c r="CU10" s="252"/>
      <c r="CV10" s="268" t="str">
        <f t="shared" si="0"/>
        <v>LR</v>
      </c>
      <c r="CW10" s="46">
        <v>6</v>
      </c>
    </row>
    <row r="11" spans="1:101" x14ac:dyDescent="0.2">
      <c r="A11" s="303" t="s">
        <v>166</v>
      </c>
      <c r="B11" s="46">
        <v>7</v>
      </c>
      <c r="C11" s="246" t="s">
        <v>165</v>
      </c>
      <c r="D11" s="251">
        <v>20.6</v>
      </c>
      <c r="E11" s="252">
        <v>24.2</v>
      </c>
      <c r="F11" s="252">
        <v>18</v>
      </c>
      <c r="G11" s="252">
        <v>16.3</v>
      </c>
      <c r="H11" s="252">
        <v>18.3</v>
      </c>
      <c r="I11" s="252">
        <f t="array" ref="I11:I100">TRANSPOSE(J10:CU10)</f>
        <v>24.3</v>
      </c>
      <c r="J11" s="256">
        <v>0</v>
      </c>
      <c r="K11" s="302">
        <v>22.6</v>
      </c>
      <c r="L11" s="302">
        <v>15.9</v>
      </c>
      <c r="M11" s="302">
        <v>17.5</v>
      </c>
      <c r="N11" s="302">
        <v>19.2</v>
      </c>
      <c r="O11" s="305">
        <v>34.700000000000003</v>
      </c>
      <c r="P11" s="302">
        <v>15.9</v>
      </c>
      <c r="Q11" s="302">
        <v>16.100000000000001</v>
      </c>
      <c r="R11" s="302">
        <v>19.8</v>
      </c>
      <c r="S11" s="302">
        <v>20.3</v>
      </c>
      <c r="T11" s="302">
        <v>15.1</v>
      </c>
      <c r="U11" s="302">
        <v>16.2</v>
      </c>
      <c r="V11" s="302">
        <v>29.7</v>
      </c>
      <c r="W11" s="302">
        <v>41.6</v>
      </c>
      <c r="X11" s="302">
        <v>31.1</v>
      </c>
      <c r="Y11" s="302">
        <v>31.8</v>
      </c>
      <c r="Z11" s="302">
        <v>32.700000000000003</v>
      </c>
      <c r="AA11" s="302">
        <v>40.9</v>
      </c>
      <c r="AB11" s="302">
        <v>32.6</v>
      </c>
      <c r="AC11" s="302">
        <v>33</v>
      </c>
      <c r="AD11" s="302">
        <v>32.4</v>
      </c>
      <c r="AE11" s="302">
        <v>26.2</v>
      </c>
      <c r="AF11" s="302">
        <v>28.8</v>
      </c>
      <c r="AG11" s="302">
        <v>33</v>
      </c>
      <c r="AH11" s="302">
        <v>35.299999999999997</v>
      </c>
      <c r="AI11" s="302">
        <v>32.799999999999997</v>
      </c>
      <c r="AJ11" s="302">
        <v>22.2</v>
      </c>
      <c r="AK11" s="302">
        <v>29</v>
      </c>
      <c r="AL11" s="302">
        <v>21</v>
      </c>
      <c r="AM11" s="302">
        <v>23.3</v>
      </c>
      <c r="AN11" s="302">
        <v>31.4</v>
      </c>
      <c r="AO11" s="302">
        <v>31.2</v>
      </c>
      <c r="AP11" s="302">
        <v>49.5</v>
      </c>
      <c r="AQ11" s="302">
        <v>12.7</v>
      </c>
      <c r="AR11" s="302">
        <v>15.1</v>
      </c>
      <c r="AS11" s="302">
        <v>12.6</v>
      </c>
      <c r="AT11" s="302">
        <v>14.3</v>
      </c>
      <c r="AU11" s="302">
        <v>13.3</v>
      </c>
      <c r="AV11" s="302">
        <v>14</v>
      </c>
      <c r="AW11" s="302">
        <v>13.4</v>
      </c>
      <c r="AX11" s="302">
        <v>12.5</v>
      </c>
      <c r="AY11" s="302">
        <v>21.7</v>
      </c>
      <c r="AZ11" s="302">
        <v>20.6</v>
      </c>
      <c r="BA11" s="302">
        <v>6.6</v>
      </c>
      <c r="BB11" s="302">
        <v>7.7</v>
      </c>
      <c r="BC11" s="302">
        <v>6.4</v>
      </c>
      <c r="BD11" s="302">
        <v>6.4</v>
      </c>
      <c r="BE11" s="302">
        <v>21.4</v>
      </c>
      <c r="BF11" s="302">
        <v>3.2</v>
      </c>
      <c r="BG11" s="302">
        <v>3.9</v>
      </c>
      <c r="BH11" s="302">
        <v>1.3</v>
      </c>
      <c r="BI11" s="302">
        <v>8.6</v>
      </c>
      <c r="BJ11" s="302">
        <v>1.1000000000000001</v>
      </c>
      <c r="BK11" s="302">
        <v>1.2</v>
      </c>
      <c r="BL11" s="302">
        <v>0.9</v>
      </c>
      <c r="BM11" s="302">
        <v>46</v>
      </c>
      <c r="BN11" s="302">
        <v>12.4</v>
      </c>
      <c r="BO11" s="302">
        <v>28.1</v>
      </c>
      <c r="BP11" s="302">
        <v>39.9</v>
      </c>
      <c r="BQ11" s="302">
        <v>2.4</v>
      </c>
      <c r="BR11" s="302">
        <v>22.3</v>
      </c>
      <c r="BS11" s="302">
        <v>14.8</v>
      </c>
      <c r="BT11" s="302">
        <v>36.6</v>
      </c>
      <c r="BU11" s="302">
        <v>36.1</v>
      </c>
      <c r="BV11" s="312">
        <v>28.2</v>
      </c>
      <c r="BW11" s="302">
        <v>12.3</v>
      </c>
      <c r="BX11" s="252"/>
      <c r="BY11" s="252"/>
      <c r="BZ11" s="252"/>
      <c r="CA11" s="252"/>
      <c r="CB11" s="252"/>
      <c r="CC11" s="302">
        <v>43.4</v>
      </c>
      <c r="CD11" s="302">
        <v>14.2</v>
      </c>
      <c r="CE11" s="302">
        <v>30.9</v>
      </c>
      <c r="CF11" s="302">
        <v>17.600000000000001</v>
      </c>
      <c r="CG11" s="253"/>
      <c r="CH11" s="302">
        <v>4.3</v>
      </c>
      <c r="CI11" s="302">
        <v>29.9</v>
      </c>
      <c r="CJ11" s="302">
        <v>29.3</v>
      </c>
      <c r="CK11" s="302">
        <v>19.399999999999999</v>
      </c>
      <c r="CL11" s="302">
        <v>30.3</v>
      </c>
      <c r="CM11" s="253"/>
      <c r="CN11" s="252"/>
      <c r="CO11" s="252"/>
      <c r="CP11" s="252"/>
      <c r="CQ11" s="252"/>
      <c r="CR11" s="252"/>
      <c r="CS11" s="252"/>
      <c r="CT11" s="252"/>
      <c r="CU11" s="252"/>
      <c r="CV11" s="268" t="str">
        <f t="shared" si="0"/>
        <v>MREC</v>
      </c>
      <c r="CW11" s="46">
        <v>7</v>
      </c>
    </row>
    <row r="12" spans="1:101" x14ac:dyDescent="0.2">
      <c r="A12" s="193" t="s">
        <v>35</v>
      </c>
      <c r="B12" s="46">
        <v>8</v>
      </c>
      <c r="C12" s="246" t="s">
        <v>34</v>
      </c>
      <c r="D12" s="251">
        <v>1.9</v>
      </c>
      <c r="E12" s="252">
        <v>15.7</v>
      </c>
      <c r="F12" s="252">
        <v>10.6</v>
      </c>
      <c r="G12" s="252">
        <v>8.8000000000000007</v>
      </c>
      <c r="H12" s="252">
        <v>12.3</v>
      </c>
      <c r="I12" s="252">
        <v>15.7</v>
      </c>
      <c r="J12" s="252">
        <f t="array" ref="J12:J100">TRANSPOSE(K11:CU11)</f>
        <v>22.6</v>
      </c>
      <c r="K12" s="256">
        <v>0</v>
      </c>
      <c r="L12" s="302">
        <v>12.3</v>
      </c>
      <c r="M12" s="302">
        <v>13.8</v>
      </c>
      <c r="N12" s="302">
        <v>10.3</v>
      </c>
      <c r="O12" s="305">
        <v>34.700000000000003</v>
      </c>
      <c r="P12" s="302">
        <v>12.2</v>
      </c>
      <c r="Q12" s="302">
        <v>12.4</v>
      </c>
      <c r="R12" s="302">
        <v>9.6999999999999993</v>
      </c>
      <c r="S12" s="302">
        <v>2.6</v>
      </c>
      <c r="T12" s="302">
        <v>7.7</v>
      </c>
      <c r="U12" s="302">
        <v>12.6</v>
      </c>
      <c r="V12" s="302">
        <v>25</v>
      </c>
      <c r="W12" s="302">
        <v>33.1</v>
      </c>
      <c r="X12" s="302">
        <v>22.7</v>
      </c>
      <c r="Y12" s="302">
        <v>23.4</v>
      </c>
      <c r="Z12" s="302">
        <v>24.2</v>
      </c>
      <c r="AA12" s="302">
        <v>32.4</v>
      </c>
      <c r="AB12" s="302">
        <v>24.1</v>
      </c>
      <c r="AC12" s="302">
        <v>24.6</v>
      </c>
      <c r="AD12" s="302">
        <v>23.9</v>
      </c>
      <c r="AE12" s="302">
        <v>17.7</v>
      </c>
      <c r="AF12" s="302">
        <v>20.3</v>
      </c>
      <c r="AG12" s="302">
        <v>24.6</v>
      </c>
      <c r="AH12" s="302">
        <v>26.9</v>
      </c>
      <c r="AI12" s="302">
        <v>24.4</v>
      </c>
      <c r="AJ12" s="302">
        <v>10.6</v>
      </c>
      <c r="AK12" s="302">
        <v>26.2</v>
      </c>
      <c r="AL12" s="302">
        <v>13.5</v>
      </c>
      <c r="AM12" s="302">
        <v>11.7</v>
      </c>
      <c r="AN12" s="302">
        <v>47.9</v>
      </c>
      <c r="AO12" s="302">
        <v>48.2</v>
      </c>
      <c r="AP12" s="302">
        <v>72.2</v>
      </c>
      <c r="AQ12" s="302">
        <v>35.299999999999997</v>
      </c>
      <c r="AR12" s="302">
        <v>37.700000000000003</v>
      </c>
      <c r="AS12" s="302">
        <v>35.200000000000003</v>
      </c>
      <c r="AT12" s="302">
        <v>36.9</v>
      </c>
      <c r="AU12" s="302">
        <v>40.5</v>
      </c>
      <c r="AV12" s="302">
        <v>36.1</v>
      </c>
      <c r="AW12" s="302">
        <v>40.5</v>
      </c>
      <c r="AX12" s="302">
        <v>39.700000000000003</v>
      </c>
      <c r="AY12" s="302">
        <v>49.1</v>
      </c>
      <c r="AZ12" s="302">
        <v>12.5</v>
      </c>
      <c r="BA12" s="302">
        <v>33.700000000000003</v>
      </c>
      <c r="BB12" s="302">
        <v>27.9</v>
      </c>
      <c r="BC12" s="302">
        <v>33.5</v>
      </c>
      <c r="BD12" s="302">
        <v>33.5</v>
      </c>
      <c r="BE12" s="302">
        <v>11.8</v>
      </c>
      <c r="BF12" s="302">
        <v>25.2</v>
      </c>
      <c r="BG12" s="302">
        <v>31.8</v>
      </c>
      <c r="BH12" s="302">
        <v>22.2</v>
      </c>
      <c r="BI12" s="302">
        <v>22.3</v>
      </c>
      <c r="BJ12" s="302">
        <v>23.1</v>
      </c>
      <c r="BK12" s="302">
        <v>23.9</v>
      </c>
      <c r="BL12" s="302">
        <v>23.6</v>
      </c>
      <c r="BM12" s="302">
        <v>63.3</v>
      </c>
      <c r="BN12" s="302">
        <v>35.1</v>
      </c>
      <c r="BO12" s="302">
        <v>54.5</v>
      </c>
      <c r="BP12" s="302">
        <v>31.4</v>
      </c>
      <c r="BQ12" s="302">
        <v>25.9</v>
      </c>
      <c r="BR12" s="302">
        <v>44.9</v>
      </c>
      <c r="BS12" s="302">
        <v>37.1</v>
      </c>
      <c r="BT12" s="302">
        <v>28.3</v>
      </c>
      <c r="BU12" s="302">
        <v>27.6</v>
      </c>
      <c r="BV12" s="312">
        <v>35.5</v>
      </c>
      <c r="BW12" s="302">
        <v>34.9</v>
      </c>
      <c r="BX12" s="252"/>
      <c r="BY12" s="252"/>
      <c r="BZ12" s="252"/>
      <c r="CA12" s="252"/>
      <c r="CB12" s="252"/>
      <c r="CC12" s="302">
        <v>15.4</v>
      </c>
      <c r="CD12" s="302">
        <v>36.799999999999997</v>
      </c>
      <c r="CE12" s="302">
        <v>28.2</v>
      </c>
      <c r="CF12" s="302">
        <v>10.9</v>
      </c>
      <c r="CG12" s="253"/>
      <c r="CH12" s="302">
        <v>27</v>
      </c>
      <c r="CI12" s="302">
        <v>27.3</v>
      </c>
      <c r="CJ12" s="302">
        <v>26.6</v>
      </c>
      <c r="CK12" s="302">
        <v>10.3</v>
      </c>
      <c r="CL12" s="302">
        <v>27.6</v>
      </c>
      <c r="CM12" s="253"/>
      <c r="CN12" s="252"/>
      <c r="CO12" s="252"/>
      <c r="CP12" s="252"/>
      <c r="CQ12" s="252"/>
      <c r="CR12" s="252"/>
      <c r="CS12" s="252"/>
      <c r="CT12" s="252"/>
      <c r="CU12" s="252"/>
      <c r="CV12" s="268" t="str">
        <f t="shared" si="0"/>
        <v>MG</v>
      </c>
      <c r="CW12" s="46">
        <v>8</v>
      </c>
    </row>
    <row r="13" spans="1:101" x14ac:dyDescent="0.2">
      <c r="A13" s="193" t="s">
        <v>78</v>
      </c>
      <c r="B13" s="46">
        <v>9</v>
      </c>
      <c r="C13" s="246" t="s">
        <v>77</v>
      </c>
      <c r="D13" s="251">
        <v>14.2</v>
      </c>
      <c r="E13" s="252">
        <v>8.9</v>
      </c>
      <c r="F13" s="252">
        <v>2.2999999999999998</v>
      </c>
      <c r="G13" s="252">
        <v>15.2</v>
      </c>
      <c r="H13" s="252">
        <v>2.9</v>
      </c>
      <c r="I13" s="252">
        <v>9</v>
      </c>
      <c r="J13" s="252">
        <v>15.9</v>
      </c>
      <c r="K13" s="252">
        <f t="array" ref="K13:K100">TRANSPOSE(L12:CU12)</f>
        <v>12.3</v>
      </c>
      <c r="L13" s="257">
        <v>0</v>
      </c>
      <c r="M13" s="302">
        <v>2.2000000000000002</v>
      </c>
      <c r="N13" s="302">
        <v>3.7</v>
      </c>
      <c r="O13" s="305">
        <v>27.3</v>
      </c>
      <c r="P13" s="302">
        <v>0.3</v>
      </c>
      <c r="Q13" s="302">
        <v>0.9</v>
      </c>
      <c r="R13" s="302">
        <v>4.4000000000000004</v>
      </c>
      <c r="S13" s="302">
        <v>13.8</v>
      </c>
      <c r="T13" s="302">
        <v>14.2</v>
      </c>
      <c r="U13" s="302">
        <v>1</v>
      </c>
      <c r="V13" s="302">
        <v>14.4</v>
      </c>
      <c r="W13" s="302">
        <v>26.2</v>
      </c>
      <c r="X13" s="302">
        <v>15.7</v>
      </c>
      <c r="Y13" s="302">
        <v>16.399999999999999</v>
      </c>
      <c r="Z13" s="302">
        <v>17.2</v>
      </c>
      <c r="AA13" s="302">
        <v>25.5</v>
      </c>
      <c r="AB13" s="302">
        <v>17.2</v>
      </c>
      <c r="AC13" s="302">
        <v>17.600000000000001</v>
      </c>
      <c r="AD13" s="302">
        <v>16.899999999999999</v>
      </c>
      <c r="AE13" s="302">
        <v>10.8</v>
      </c>
      <c r="AF13" s="302">
        <v>13.4</v>
      </c>
      <c r="AG13" s="302">
        <v>17.600000000000001</v>
      </c>
      <c r="AH13" s="302">
        <v>19.899999999999999</v>
      </c>
      <c r="AI13" s="302">
        <v>17.399999999999999</v>
      </c>
      <c r="AJ13" s="302">
        <v>6.7</v>
      </c>
      <c r="AK13" s="302">
        <v>32.700000000000003</v>
      </c>
      <c r="AL13" s="302">
        <v>20.100000000000001</v>
      </c>
      <c r="AM13" s="302">
        <v>7.9</v>
      </c>
      <c r="AN13" s="302">
        <v>46.6</v>
      </c>
      <c r="AO13" s="302">
        <v>46.5</v>
      </c>
      <c r="AP13" s="302">
        <v>60.2</v>
      </c>
      <c r="AQ13" s="302">
        <v>27.9</v>
      </c>
      <c r="AR13" s="302">
        <v>30.3</v>
      </c>
      <c r="AS13" s="302">
        <v>27.8</v>
      </c>
      <c r="AT13" s="302">
        <v>29.5</v>
      </c>
      <c r="AU13" s="302">
        <v>28.6</v>
      </c>
      <c r="AV13" s="302">
        <v>29.2</v>
      </c>
      <c r="AW13" s="302">
        <v>28.6</v>
      </c>
      <c r="AX13" s="302">
        <v>27.8</v>
      </c>
      <c r="AY13" s="302">
        <v>37</v>
      </c>
      <c r="AZ13" s="302">
        <v>5.0999999999999996</v>
      </c>
      <c r="BA13" s="302">
        <v>21.8</v>
      </c>
      <c r="BB13" s="302">
        <v>23</v>
      </c>
      <c r="BC13" s="302">
        <v>21.6</v>
      </c>
      <c r="BD13" s="302">
        <v>21.6</v>
      </c>
      <c r="BE13" s="302">
        <v>5.9</v>
      </c>
      <c r="BF13" s="302">
        <v>18.2</v>
      </c>
      <c r="BG13" s="302">
        <v>19.2</v>
      </c>
      <c r="BH13" s="302">
        <v>15.9</v>
      </c>
      <c r="BI13" s="302">
        <v>10.4</v>
      </c>
      <c r="BJ13" s="302">
        <v>15</v>
      </c>
      <c r="BK13" s="302">
        <v>17</v>
      </c>
      <c r="BL13" s="302">
        <v>16.899999999999999</v>
      </c>
      <c r="BM13" s="302">
        <v>51.4</v>
      </c>
      <c r="BN13" s="302">
        <v>27.9</v>
      </c>
      <c r="BO13" s="302">
        <v>43.5</v>
      </c>
      <c r="BP13" s="302">
        <v>24.5</v>
      </c>
      <c r="BQ13" s="302">
        <v>14</v>
      </c>
      <c r="BR13" s="302">
        <v>37.700000000000003</v>
      </c>
      <c r="BS13" s="302">
        <v>29.3</v>
      </c>
      <c r="BT13" s="302">
        <v>21.2</v>
      </c>
      <c r="BU13" s="302">
        <v>20.7</v>
      </c>
      <c r="BV13" s="312">
        <v>28.1</v>
      </c>
      <c r="BW13" s="302">
        <v>27.5</v>
      </c>
      <c r="BX13" s="252"/>
      <c r="BY13" s="252"/>
      <c r="BZ13" s="252"/>
      <c r="CA13" s="252"/>
      <c r="CB13" s="252"/>
      <c r="CC13" s="302">
        <v>27.9</v>
      </c>
      <c r="CD13" s="302">
        <v>30.5</v>
      </c>
      <c r="CE13" s="302">
        <v>34.799999999999997</v>
      </c>
      <c r="CF13" s="302">
        <v>2.1</v>
      </c>
      <c r="CG13" s="253"/>
      <c r="CH13" s="302">
        <v>19.600000000000001</v>
      </c>
      <c r="CI13" s="302">
        <v>33.9</v>
      </c>
      <c r="CJ13" s="302">
        <v>33</v>
      </c>
      <c r="CK13" s="302">
        <v>4.7</v>
      </c>
      <c r="CL13" s="302">
        <v>34.200000000000003</v>
      </c>
      <c r="CM13" s="253"/>
      <c r="CN13" s="252"/>
      <c r="CO13" s="252"/>
      <c r="CP13" s="252"/>
      <c r="CQ13" s="252"/>
      <c r="CR13" s="252"/>
      <c r="CS13" s="252"/>
      <c r="CT13" s="252"/>
      <c r="CU13" s="252"/>
      <c r="CV13" s="268" t="str">
        <f t="shared" si="0"/>
        <v>CJ</v>
      </c>
      <c r="CW13" s="46">
        <v>9</v>
      </c>
    </row>
    <row r="14" spans="1:101" x14ac:dyDescent="0.2">
      <c r="A14" s="193" t="s">
        <v>150</v>
      </c>
      <c r="B14" s="46">
        <v>10</v>
      </c>
      <c r="C14" s="246" t="s">
        <v>41</v>
      </c>
      <c r="D14" s="251">
        <v>14.2</v>
      </c>
      <c r="E14" s="252">
        <v>10.1</v>
      </c>
      <c r="F14" s="252">
        <v>3.8</v>
      </c>
      <c r="G14" s="252">
        <v>16.7</v>
      </c>
      <c r="H14" s="252">
        <v>2</v>
      </c>
      <c r="I14" s="252">
        <v>4.4000000000000004</v>
      </c>
      <c r="J14" s="252">
        <v>17.5</v>
      </c>
      <c r="K14" s="252">
        <v>13.8</v>
      </c>
      <c r="L14" s="252">
        <f t="array" ref="L14:L100">TRANSPOSE(M13:CV13)</f>
        <v>2.2000000000000002</v>
      </c>
      <c r="M14" s="256">
        <v>0</v>
      </c>
      <c r="N14" s="302">
        <v>4</v>
      </c>
      <c r="O14" s="305">
        <v>28.8</v>
      </c>
      <c r="P14" s="302">
        <v>2.5</v>
      </c>
      <c r="Q14" s="302">
        <v>1.4</v>
      </c>
      <c r="R14" s="302">
        <v>4.7</v>
      </c>
      <c r="S14" s="302">
        <v>13.8</v>
      </c>
      <c r="T14" s="302">
        <v>15.5</v>
      </c>
      <c r="U14" s="302">
        <v>1.2</v>
      </c>
      <c r="V14" s="302">
        <v>12.5</v>
      </c>
      <c r="W14" s="302">
        <v>23.7</v>
      </c>
      <c r="X14" s="302">
        <v>13.2</v>
      </c>
      <c r="Y14" s="302">
        <v>13.2</v>
      </c>
      <c r="Z14" s="302">
        <v>14.8</v>
      </c>
      <c r="AA14" s="302">
        <v>23</v>
      </c>
      <c r="AB14" s="302">
        <v>13.9</v>
      </c>
      <c r="AC14" s="302">
        <v>14.4</v>
      </c>
      <c r="AD14" s="302">
        <v>13.4</v>
      </c>
      <c r="AE14" s="302">
        <v>12.4</v>
      </c>
      <c r="AF14" s="302">
        <v>10.9</v>
      </c>
      <c r="AG14" s="302">
        <v>12.2</v>
      </c>
      <c r="AH14" s="302">
        <v>17.5</v>
      </c>
      <c r="AI14" s="302">
        <v>15</v>
      </c>
      <c r="AJ14" s="302">
        <v>8</v>
      </c>
      <c r="AK14" s="302">
        <v>34</v>
      </c>
      <c r="AL14" s="302">
        <v>21.4</v>
      </c>
      <c r="AM14" s="302">
        <v>9.1</v>
      </c>
      <c r="AN14" s="302">
        <v>47.9</v>
      </c>
      <c r="AO14" s="302">
        <v>47.8</v>
      </c>
      <c r="AP14" s="302">
        <v>66.099999999999994</v>
      </c>
      <c r="AQ14" s="302">
        <v>29.3</v>
      </c>
      <c r="AR14" s="302">
        <v>31.7</v>
      </c>
      <c r="AS14" s="302">
        <v>29.1</v>
      </c>
      <c r="AT14" s="302">
        <v>30.8</v>
      </c>
      <c r="AU14" s="302">
        <v>29.9</v>
      </c>
      <c r="AV14" s="302">
        <v>30.5</v>
      </c>
      <c r="AW14" s="302">
        <v>29.9</v>
      </c>
      <c r="AX14" s="302">
        <v>29.1</v>
      </c>
      <c r="AY14" s="302">
        <v>38.299999999999997</v>
      </c>
      <c r="AZ14" s="302">
        <v>6.4</v>
      </c>
      <c r="BA14" s="302">
        <v>23.1</v>
      </c>
      <c r="BB14" s="302">
        <v>24.3</v>
      </c>
      <c r="BC14" s="302">
        <v>23</v>
      </c>
      <c r="BD14" s="302">
        <v>23</v>
      </c>
      <c r="BE14" s="302">
        <v>7.2</v>
      </c>
      <c r="BF14" s="302">
        <v>19.5</v>
      </c>
      <c r="BG14" s="302">
        <v>21.2</v>
      </c>
      <c r="BH14" s="302">
        <v>17.2</v>
      </c>
      <c r="BI14" s="302">
        <v>11.7</v>
      </c>
      <c r="BJ14" s="302">
        <v>16.3</v>
      </c>
      <c r="BK14" s="302">
        <v>18.3</v>
      </c>
      <c r="BL14" s="302">
        <v>18.899999999999999</v>
      </c>
      <c r="BM14" s="302">
        <v>52.7</v>
      </c>
      <c r="BN14" s="302">
        <v>29.2</v>
      </c>
      <c r="BO14" s="302">
        <v>44.8</v>
      </c>
      <c r="BP14" s="302">
        <v>22</v>
      </c>
      <c r="BQ14" s="302">
        <v>15.3</v>
      </c>
      <c r="BR14" s="302">
        <v>39.1</v>
      </c>
      <c r="BS14" s="302">
        <v>31.5</v>
      </c>
      <c r="BT14" s="302">
        <v>18.8</v>
      </c>
      <c r="BU14" s="302">
        <v>18.3</v>
      </c>
      <c r="BV14" s="312">
        <v>29.6</v>
      </c>
      <c r="BW14" s="302">
        <v>29.1</v>
      </c>
      <c r="BX14" s="252"/>
      <c r="BY14" s="252"/>
      <c r="BZ14" s="252"/>
      <c r="CA14" s="252"/>
      <c r="CB14" s="252"/>
      <c r="CC14" s="302">
        <v>25.5</v>
      </c>
      <c r="CD14" s="302">
        <v>31</v>
      </c>
      <c r="CE14" s="302">
        <v>36.1</v>
      </c>
      <c r="CF14" s="302">
        <v>3.4</v>
      </c>
      <c r="CG14" s="253"/>
      <c r="CH14" s="302">
        <v>21.1</v>
      </c>
      <c r="CI14" s="302">
        <v>35.200000000000003</v>
      </c>
      <c r="CJ14" s="302">
        <v>34.5</v>
      </c>
      <c r="CK14" s="302">
        <v>4.3</v>
      </c>
      <c r="CL14" s="302">
        <v>35.5</v>
      </c>
      <c r="CM14" s="253"/>
      <c r="CN14" s="252"/>
      <c r="CO14" s="252"/>
      <c r="CP14" s="252"/>
      <c r="CQ14" s="252"/>
      <c r="CR14" s="252"/>
      <c r="CS14" s="252"/>
      <c r="CT14" s="252"/>
      <c r="CU14" s="252"/>
      <c r="CV14" s="268" t="str">
        <f t="shared" si="0"/>
        <v>SI</v>
      </c>
      <c r="CW14" s="46">
        <v>10</v>
      </c>
    </row>
    <row r="15" spans="1:101" x14ac:dyDescent="0.2">
      <c r="A15" s="193" t="s">
        <v>152</v>
      </c>
      <c r="B15" s="46">
        <v>11</v>
      </c>
      <c r="C15" s="246" t="s">
        <v>151</v>
      </c>
      <c r="D15" s="251">
        <v>10.7</v>
      </c>
      <c r="E15" s="252">
        <v>6.4</v>
      </c>
      <c r="F15" s="252">
        <v>4.4000000000000004</v>
      </c>
      <c r="G15" s="252">
        <v>16.5</v>
      </c>
      <c r="H15" s="252">
        <v>2.2000000000000002</v>
      </c>
      <c r="I15" s="252">
        <v>6.4</v>
      </c>
      <c r="J15" s="252">
        <v>19.2</v>
      </c>
      <c r="K15" s="252">
        <v>10.3</v>
      </c>
      <c r="L15" s="252">
        <v>3.7</v>
      </c>
      <c r="M15" s="252">
        <f t="array" ref="M15:M100">TRANSPOSE(N14:CW14)</f>
        <v>4</v>
      </c>
      <c r="N15" s="256">
        <v>0</v>
      </c>
      <c r="O15" s="305">
        <v>30.5</v>
      </c>
      <c r="P15" s="302">
        <v>4</v>
      </c>
      <c r="Q15" s="302">
        <v>3.7</v>
      </c>
      <c r="R15" s="302">
        <v>0.8</v>
      </c>
      <c r="S15" s="302">
        <v>10.3</v>
      </c>
      <c r="T15" s="302">
        <v>15.3</v>
      </c>
      <c r="U15" s="302">
        <v>3.8</v>
      </c>
      <c r="V15" s="302">
        <v>19.2</v>
      </c>
      <c r="W15" s="302">
        <v>24.6</v>
      </c>
      <c r="X15" s="302">
        <v>14.2</v>
      </c>
      <c r="Y15" s="302">
        <v>14.9</v>
      </c>
      <c r="Z15" s="302">
        <v>15.7</v>
      </c>
      <c r="AA15" s="302">
        <v>23.9</v>
      </c>
      <c r="AB15" s="302">
        <v>15.6</v>
      </c>
      <c r="AC15" s="302">
        <v>16.100000000000001</v>
      </c>
      <c r="AD15" s="302">
        <v>15.4</v>
      </c>
      <c r="AE15" s="302">
        <v>9.1999999999999993</v>
      </c>
      <c r="AF15" s="302">
        <v>11.8</v>
      </c>
      <c r="AG15" s="302">
        <v>16.100000000000001</v>
      </c>
      <c r="AH15" s="302">
        <v>18.399999999999999</v>
      </c>
      <c r="AI15" s="302">
        <v>15.9</v>
      </c>
      <c r="AJ15" s="302">
        <v>9.1</v>
      </c>
      <c r="AK15" s="302">
        <v>33.799999999999997</v>
      </c>
      <c r="AL15" s="302">
        <v>21.2</v>
      </c>
      <c r="AM15" s="302">
        <v>10.199999999999999</v>
      </c>
      <c r="AN15" s="302">
        <v>49.6</v>
      </c>
      <c r="AO15" s="302">
        <v>49.5</v>
      </c>
      <c r="AP15" s="302">
        <v>63.2</v>
      </c>
      <c r="AQ15" s="302">
        <v>30.9</v>
      </c>
      <c r="AR15" s="302">
        <v>33.299999999999997</v>
      </c>
      <c r="AS15" s="302">
        <v>30.8</v>
      </c>
      <c r="AT15" s="302">
        <v>32.5</v>
      </c>
      <c r="AU15" s="302">
        <v>31.6</v>
      </c>
      <c r="AV15" s="302">
        <v>32.200000000000003</v>
      </c>
      <c r="AW15" s="302">
        <v>31.6</v>
      </c>
      <c r="AX15" s="302">
        <v>30.8</v>
      </c>
      <c r="AY15" s="302">
        <v>40</v>
      </c>
      <c r="AZ15" s="302">
        <v>7.2</v>
      </c>
      <c r="BA15" s="302">
        <v>24.6</v>
      </c>
      <c r="BB15" s="302">
        <v>26</v>
      </c>
      <c r="BC15" s="302">
        <v>24.6</v>
      </c>
      <c r="BD15" s="302">
        <v>24.6</v>
      </c>
      <c r="BE15" s="302">
        <v>8.3000000000000007</v>
      </c>
      <c r="BF15" s="302">
        <v>21.2</v>
      </c>
      <c r="BG15" s="302">
        <v>22.9</v>
      </c>
      <c r="BH15" s="302">
        <v>18.899999999999999</v>
      </c>
      <c r="BI15" s="302">
        <v>13.4</v>
      </c>
      <c r="BJ15" s="302">
        <v>18</v>
      </c>
      <c r="BK15" s="302">
        <v>20</v>
      </c>
      <c r="BL15" s="302">
        <v>20.6</v>
      </c>
      <c r="BM15" s="302">
        <v>54.4</v>
      </c>
      <c r="BN15" s="302">
        <v>28.5</v>
      </c>
      <c r="BO15" s="302">
        <v>46.5</v>
      </c>
      <c r="BP15" s="302">
        <v>22.9</v>
      </c>
      <c r="BQ15" s="302">
        <v>17</v>
      </c>
      <c r="BR15" s="302">
        <v>40.700000000000003</v>
      </c>
      <c r="BS15" s="302">
        <v>33.200000000000003</v>
      </c>
      <c r="BT15" s="302">
        <v>18.899999999999999</v>
      </c>
      <c r="BU15" s="302">
        <v>18.3</v>
      </c>
      <c r="BV15" s="312">
        <v>31.3</v>
      </c>
      <c r="BW15" s="302">
        <v>30.8</v>
      </c>
      <c r="BX15" s="252"/>
      <c r="BY15" s="252"/>
      <c r="BZ15" s="252"/>
      <c r="CA15" s="252"/>
      <c r="CB15" s="252"/>
      <c r="CC15" s="302">
        <v>25.7</v>
      </c>
      <c r="CD15" s="302">
        <v>32.700000000000003</v>
      </c>
      <c r="CE15" s="302">
        <v>35.799999999999997</v>
      </c>
      <c r="CF15" s="302">
        <v>4.7</v>
      </c>
      <c r="CG15" s="253"/>
      <c r="CH15" s="302">
        <v>22.9</v>
      </c>
      <c r="CI15" s="302">
        <v>34.9</v>
      </c>
      <c r="CJ15" s="302">
        <v>34.299999999999997</v>
      </c>
      <c r="CK15" s="302">
        <v>1.1000000000000001</v>
      </c>
      <c r="CL15" s="302">
        <v>35.299999999999997</v>
      </c>
      <c r="CM15" s="253"/>
      <c r="CN15" s="252"/>
      <c r="CO15" s="252"/>
      <c r="CP15" s="252"/>
      <c r="CQ15" s="252"/>
      <c r="CR15" s="252"/>
      <c r="CS15" s="252"/>
      <c r="CT15" s="252"/>
      <c r="CU15" s="252"/>
      <c r="CV15" s="268" t="str">
        <f t="shared" si="0"/>
        <v>CLS</v>
      </c>
      <c r="CW15" s="46">
        <v>11</v>
      </c>
    </row>
    <row r="16" spans="1:101" x14ac:dyDescent="0.2">
      <c r="A16" s="193" t="s">
        <v>288</v>
      </c>
      <c r="B16" s="46">
        <v>12</v>
      </c>
      <c r="C16" s="246" t="s">
        <v>289</v>
      </c>
      <c r="D16" s="251">
        <v>32.799999999999997</v>
      </c>
      <c r="E16" s="252">
        <v>35.5</v>
      </c>
      <c r="F16" s="252">
        <v>29.2</v>
      </c>
      <c r="G16" s="252">
        <v>27.8</v>
      </c>
      <c r="H16" s="252">
        <v>29.8</v>
      </c>
      <c r="I16" s="252">
        <v>35.6</v>
      </c>
      <c r="J16" s="252">
        <v>34.700000000000003</v>
      </c>
      <c r="K16" s="252">
        <v>34.700000000000003</v>
      </c>
      <c r="L16" s="252">
        <v>27.3</v>
      </c>
      <c r="M16" s="252">
        <v>28.8</v>
      </c>
      <c r="N16" s="252">
        <f t="array" ref="N16:N100">TRANSPOSE(O15:CX15)</f>
        <v>30.5</v>
      </c>
      <c r="O16" s="256">
        <v>0</v>
      </c>
      <c r="P16" s="305">
        <v>27.2</v>
      </c>
      <c r="Q16" s="305">
        <v>28.1</v>
      </c>
      <c r="R16" s="305">
        <v>31.1</v>
      </c>
      <c r="S16" s="305">
        <v>27.9</v>
      </c>
      <c r="T16" s="305">
        <v>27.5</v>
      </c>
      <c r="U16" s="305">
        <v>28.5</v>
      </c>
      <c r="V16" s="305">
        <v>47.8</v>
      </c>
      <c r="W16" s="305">
        <v>52.8</v>
      </c>
      <c r="X16" s="305">
        <v>42.5</v>
      </c>
      <c r="Y16" s="305">
        <v>43.1</v>
      </c>
      <c r="Z16" s="305">
        <v>43.9</v>
      </c>
      <c r="AA16" s="305">
        <v>51.4</v>
      </c>
      <c r="AB16" s="305">
        <v>43.9</v>
      </c>
      <c r="AC16" s="305">
        <v>43.8</v>
      </c>
      <c r="AD16" s="305">
        <v>43.8</v>
      </c>
      <c r="AE16" s="305">
        <v>37.700000000000003</v>
      </c>
      <c r="AF16" s="305">
        <v>40.299999999999997</v>
      </c>
      <c r="AG16" s="305">
        <v>44.4</v>
      </c>
      <c r="AH16" s="305">
        <v>46.7</v>
      </c>
      <c r="AI16" s="305">
        <v>44.2</v>
      </c>
      <c r="AJ16" s="305">
        <v>33.799999999999997</v>
      </c>
      <c r="AK16" s="305">
        <v>27</v>
      </c>
      <c r="AL16" s="305">
        <v>24.5</v>
      </c>
      <c r="AM16" s="305">
        <v>0</v>
      </c>
      <c r="AN16" s="305">
        <v>18.899999999999999</v>
      </c>
      <c r="AO16" s="305">
        <v>18.7</v>
      </c>
      <c r="AP16" s="305">
        <v>33</v>
      </c>
      <c r="AQ16" s="305">
        <v>0.9</v>
      </c>
      <c r="AR16" s="305">
        <v>2.2000000000000002</v>
      </c>
      <c r="AS16" s="305">
        <v>2.2000000000000002</v>
      </c>
      <c r="AT16" s="305">
        <v>4.3</v>
      </c>
      <c r="AU16" s="305">
        <v>2.9</v>
      </c>
      <c r="AV16" s="305">
        <v>1.5</v>
      </c>
      <c r="AW16" s="305">
        <v>1.4</v>
      </c>
      <c r="AX16" s="305">
        <v>2</v>
      </c>
      <c r="AY16" s="305">
        <v>9.9</v>
      </c>
      <c r="AZ16" s="305">
        <v>31.9</v>
      </c>
      <c r="BA16" s="305">
        <v>6.1</v>
      </c>
      <c r="BB16" s="305">
        <v>8</v>
      </c>
      <c r="BC16" s="305">
        <v>6.8</v>
      </c>
      <c r="BD16" s="305">
        <v>6.9</v>
      </c>
      <c r="BE16" s="305">
        <v>33.1</v>
      </c>
      <c r="BF16" s="305">
        <v>10.6</v>
      </c>
      <c r="BG16" s="305">
        <v>9.4</v>
      </c>
      <c r="BH16" s="305">
        <v>13.3</v>
      </c>
      <c r="BI16" s="305">
        <v>21.2</v>
      </c>
      <c r="BJ16" s="305">
        <v>13</v>
      </c>
      <c r="BK16" s="305">
        <v>11.2</v>
      </c>
      <c r="BL16" s="305">
        <v>11.8</v>
      </c>
      <c r="BM16" s="305">
        <v>48</v>
      </c>
      <c r="BN16" s="305">
        <v>14.9</v>
      </c>
      <c r="BO16" s="305">
        <v>15.6</v>
      </c>
      <c r="BP16" s="305">
        <v>51.4</v>
      </c>
      <c r="BQ16" s="305">
        <v>9.1999999999999993</v>
      </c>
      <c r="BR16" s="305">
        <v>33</v>
      </c>
      <c r="BS16" s="305">
        <v>2.2000000000000002</v>
      </c>
      <c r="BT16" s="305">
        <v>47.4</v>
      </c>
      <c r="BU16" s="305">
        <v>47.4</v>
      </c>
      <c r="BV16" s="312">
        <v>2.4</v>
      </c>
      <c r="BW16" s="305">
        <v>2.1</v>
      </c>
      <c r="BX16" s="252"/>
      <c r="BY16" s="252"/>
      <c r="BZ16" s="252"/>
      <c r="CA16" s="252"/>
      <c r="CB16" s="252"/>
      <c r="CC16" s="305">
        <v>54.5</v>
      </c>
      <c r="CD16" s="305">
        <v>2.2999999999999998</v>
      </c>
      <c r="CE16" s="305">
        <v>29</v>
      </c>
      <c r="CF16" s="305">
        <v>28.5</v>
      </c>
      <c r="CG16" s="253"/>
      <c r="CH16" s="305">
        <v>9.1999999999999993</v>
      </c>
      <c r="CI16" s="305">
        <v>28.3</v>
      </c>
      <c r="CJ16" s="305">
        <v>27.4</v>
      </c>
      <c r="CK16" s="305">
        <v>30.8</v>
      </c>
      <c r="CL16" s="305">
        <v>28.5</v>
      </c>
      <c r="CM16" s="253"/>
      <c r="CN16" s="252"/>
      <c r="CO16" s="252"/>
      <c r="CP16" s="252"/>
      <c r="CQ16" s="252"/>
      <c r="CR16" s="252"/>
      <c r="CS16" s="252"/>
      <c r="CT16" s="252"/>
      <c r="CU16" s="252"/>
      <c r="CV16" s="268" t="str">
        <f t="shared" si="0"/>
        <v>EC</v>
      </c>
      <c r="CW16" s="46">
        <v>12</v>
      </c>
    </row>
    <row r="17" spans="1:101" x14ac:dyDescent="0.2">
      <c r="A17" s="193" t="s">
        <v>51</v>
      </c>
      <c r="B17" s="46">
        <v>13</v>
      </c>
      <c r="C17" s="246" t="s">
        <v>50</v>
      </c>
      <c r="D17" s="251">
        <v>12.7</v>
      </c>
      <c r="E17" s="252">
        <v>9</v>
      </c>
      <c r="F17" s="252">
        <v>2.2000000000000002</v>
      </c>
      <c r="G17" s="252">
        <v>15.1</v>
      </c>
      <c r="H17" s="252">
        <v>3.1</v>
      </c>
      <c r="I17" s="252">
        <v>9.1999999999999993</v>
      </c>
      <c r="J17" s="252">
        <v>15.9</v>
      </c>
      <c r="K17" s="252">
        <v>12.2</v>
      </c>
      <c r="L17" s="252">
        <v>0.3</v>
      </c>
      <c r="M17" s="252">
        <v>2.5</v>
      </c>
      <c r="N17" s="252">
        <v>4</v>
      </c>
      <c r="O17" s="252">
        <f t="array" ref="O17:O100">TRANSPOSE(P16:CY16)</f>
        <v>27.2</v>
      </c>
      <c r="P17" s="256">
        <v>0</v>
      </c>
      <c r="Q17" s="302">
        <v>0.9</v>
      </c>
      <c r="R17" s="302">
        <v>4.4000000000000004</v>
      </c>
      <c r="S17" s="302">
        <v>13.8</v>
      </c>
      <c r="T17" s="302">
        <v>14.3</v>
      </c>
      <c r="U17" s="302">
        <v>1.1000000000000001</v>
      </c>
      <c r="V17" s="302">
        <v>14.5</v>
      </c>
      <c r="W17" s="302">
        <v>26.2</v>
      </c>
      <c r="X17" s="302">
        <v>15.8</v>
      </c>
      <c r="Y17" s="302">
        <v>16.5</v>
      </c>
      <c r="Z17" s="302">
        <v>17.3</v>
      </c>
      <c r="AA17" s="302">
        <v>25.5</v>
      </c>
      <c r="AB17" s="302">
        <v>17.2</v>
      </c>
      <c r="AC17" s="302">
        <v>17.7</v>
      </c>
      <c r="AD17" s="302">
        <v>17</v>
      </c>
      <c r="AE17" s="302">
        <v>10.8</v>
      </c>
      <c r="AF17" s="302">
        <v>13.4</v>
      </c>
      <c r="AG17" s="302">
        <v>17.7</v>
      </c>
      <c r="AH17" s="302">
        <v>20</v>
      </c>
      <c r="AI17" s="302">
        <v>17.5</v>
      </c>
      <c r="AJ17" s="302">
        <v>6.8</v>
      </c>
      <c r="AK17" s="302">
        <v>32.799999999999997</v>
      </c>
      <c r="AL17" s="302">
        <v>20.2</v>
      </c>
      <c r="AM17" s="302">
        <v>7.9</v>
      </c>
      <c r="AN17" s="302">
        <v>46.7</v>
      </c>
      <c r="AO17" s="302">
        <v>46.5</v>
      </c>
      <c r="AP17" s="302">
        <v>60.2</v>
      </c>
      <c r="AQ17" s="302">
        <v>28</v>
      </c>
      <c r="AR17" s="302">
        <v>30.4</v>
      </c>
      <c r="AS17" s="302">
        <v>27.9</v>
      </c>
      <c r="AT17" s="302">
        <v>29.6</v>
      </c>
      <c r="AU17" s="302">
        <v>28.6</v>
      </c>
      <c r="AV17" s="302">
        <v>29.3</v>
      </c>
      <c r="AW17" s="302">
        <v>28.7</v>
      </c>
      <c r="AX17" s="302">
        <v>27.8</v>
      </c>
      <c r="AY17" s="302">
        <v>37</v>
      </c>
      <c r="AZ17" s="302">
        <v>4.8</v>
      </c>
      <c r="BA17" s="302">
        <v>21.9</v>
      </c>
      <c r="BB17" s="302">
        <v>23</v>
      </c>
      <c r="BC17" s="302">
        <v>21.7</v>
      </c>
      <c r="BD17" s="302">
        <v>21.7</v>
      </c>
      <c r="BE17" s="302">
        <v>6</v>
      </c>
      <c r="BF17" s="302">
        <v>18.3</v>
      </c>
      <c r="BG17" s="302">
        <v>20</v>
      </c>
      <c r="BH17" s="302">
        <v>15.9</v>
      </c>
      <c r="BI17" s="302">
        <v>10.5</v>
      </c>
      <c r="BJ17" s="302">
        <v>15</v>
      </c>
      <c r="BK17" s="302">
        <v>17</v>
      </c>
      <c r="BL17" s="302">
        <v>17.7</v>
      </c>
      <c r="BM17" s="302">
        <v>51.4</v>
      </c>
      <c r="BN17" s="302">
        <v>25.6</v>
      </c>
      <c r="BO17" s="302">
        <v>43.6</v>
      </c>
      <c r="BP17" s="302">
        <v>24.5</v>
      </c>
      <c r="BQ17" s="302">
        <v>14.1</v>
      </c>
      <c r="BR17" s="302">
        <v>37.799999999999997</v>
      </c>
      <c r="BS17" s="302">
        <v>30.2</v>
      </c>
      <c r="BT17" s="302">
        <v>21.8</v>
      </c>
      <c r="BU17" s="302">
        <v>20.9</v>
      </c>
      <c r="BV17" s="312">
        <v>28</v>
      </c>
      <c r="BW17" s="302">
        <v>27.6</v>
      </c>
      <c r="BX17" s="252"/>
      <c r="BY17" s="252"/>
      <c r="BZ17" s="252"/>
      <c r="CA17" s="252"/>
      <c r="CB17" s="252"/>
      <c r="CC17" s="302">
        <v>28.2</v>
      </c>
      <c r="CD17" s="302">
        <v>29.4</v>
      </c>
      <c r="CE17" s="302">
        <v>34.5</v>
      </c>
      <c r="CF17" s="302">
        <v>1.8</v>
      </c>
      <c r="CG17" s="253"/>
      <c r="CH17" s="302">
        <v>19.600000000000001</v>
      </c>
      <c r="CI17" s="302">
        <v>33.6</v>
      </c>
      <c r="CJ17" s="302">
        <v>32.9</v>
      </c>
      <c r="CK17" s="302">
        <v>4.2</v>
      </c>
      <c r="CL17" s="302">
        <v>33.9</v>
      </c>
      <c r="CM17" s="253"/>
      <c r="CN17" s="252"/>
      <c r="CO17" s="252"/>
      <c r="CP17" s="252"/>
      <c r="CQ17" s="252"/>
      <c r="CR17" s="252"/>
      <c r="CS17" s="252"/>
      <c r="CT17" s="252"/>
      <c r="CU17" s="252"/>
      <c r="CV17" s="268" t="str">
        <f t="shared" si="0"/>
        <v>TE</v>
      </c>
      <c r="CW17" s="46">
        <v>13</v>
      </c>
    </row>
    <row r="18" spans="1:101" x14ac:dyDescent="0.2">
      <c r="A18" s="193" t="s">
        <v>278</v>
      </c>
      <c r="B18" s="46">
        <v>14</v>
      </c>
      <c r="C18" s="246" t="s">
        <v>54</v>
      </c>
      <c r="D18" s="251">
        <v>12.9</v>
      </c>
      <c r="E18" s="252">
        <v>8.8000000000000007</v>
      </c>
      <c r="F18" s="252">
        <v>2.4</v>
      </c>
      <c r="G18" s="252">
        <v>15.3</v>
      </c>
      <c r="H18" s="252">
        <v>1.4</v>
      </c>
      <c r="I18" s="252">
        <v>5.4</v>
      </c>
      <c r="J18" s="252">
        <v>16.100000000000001</v>
      </c>
      <c r="K18" s="252">
        <v>12.4</v>
      </c>
      <c r="L18" s="252">
        <v>0.9</v>
      </c>
      <c r="M18" s="252">
        <v>1.4</v>
      </c>
      <c r="N18" s="252">
        <v>3.7</v>
      </c>
      <c r="O18" s="252">
        <v>28.1</v>
      </c>
      <c r="P18" s="252">
        <f t="array" ref="P18:P100">TRANSPOSE(Q17:CZ17)</f>
        <v>0.9</v>
      </c>
      <c r="Q18" s="256">
        <v>0</v>
      </c>
      <c r="R18" s="302">
        <v>4.5999999999999996</v>
      </c>
      <c r="S18" s="302">
        <v>12.4</v>
      </c>
      <c r="T18" s="302">
        <v>14.1</v>
      </c>
      <c r="U18" s="302">
        <v>0.1</v>
      </c>
      <c r="V18" s="302">
        <v>13.6</v>
      </c>
      <c r="W18" s="302">
        <v>26.4</v>
      </c>
      <c r="X18" s="302">
        <v>15.9</v>
      </c>
      <c r="Y18" s="302">
        <v>16.600000000000001</v>
      </c>
      <c r="Z18" s="302">
        <v>17.5</v>
      </c>
      <c r="AA18" s="302">
        <v>25.7</v>
      </c>
      <c r="AB18" s="302">
        <v>17.399999999999999</v>
      </c>
      <c r="AC18" s="302">
        <v>17.8</v>
      </c>
      <c r="AD18" s="302">
        <v>17.2</v>
      </c>
      <c r="AE18" s="302">
        <v>11</v>
      </c>
      <c r="AF18" s="302">
        <v>13.6</v>
      </c>
      <c r="AG18" s="302">
        <v>17.8</v>
      </c>
      <c r="AH18" s="302">
        <v>20.2</v>
      </c>
      <c r="AI18" s="302">
        <v>17.7</v>
      </c>
      <c r="AJ18" s="302">
        <v>6.6</v>
      </c>
      <c r="AK18" s="302">
        <v>32.6</v>
      </c>
      <c r="AL18" s="302">
        <v>20</v>
      </c>
      <c r="AM18" s="302">
        <v>7.7</v>
      </c>
      <c r="AN18" s="302">
        <v>46.6</v>
      </c>
      <c r="AO18" s="302">
        <v>46.4</v>
      </c>
      <c r="AP18" s="302">
        <v>60.1</v>
      </c>
      <c r="AQ18" s="302">
        <v>27.9</v>
      </c>
      <c r="AR18" s="302">
        <v>30.3</v>
      </c>
      <c r="AS18" s="302">
        <v>27.8</v>
      </c>
      <c r="AT18" s="302">
        <v>29.5</v>
      </c>
      <c r="AU18" s="302">
        <v>28.5</v>
      </c>
      <c r="AV18" s="302">
        <v>29.2</v>
      </c>
      <c r="AW18" s="302">
        <v>28.5</v>
      </c>
      <c r="AX18" s="302">
        <v>27.7</v>
      </c>
      <c r="AY18" s="302">
        <v>36.9</v>
      </c>
      <c r="AZ18" s="302">
        <v>5</v>
      </c>
      <c r="BA18" s="302">
        <v>21.8</v>
      </c>
      <c r="BB18" s="302">
        <v>22.9</v>
      </c>
      <c r="BC18" s="302">
        <v>21.6</v>
      </c>
      <c r="BD18" s="302">
        <v>21.6</v>
      </c>
      <c r="BE18" s="302">
        <v>5.8</v>
      </c>
      <c r="BF18" s="302">
        <v>18.2</v>
      </c>
      <c r="BG18" s="302">
        <v>19.899999999999999</v>
      </c>
      <c r="BH18" s="302">
        <v>15.8</v>
      </c>
      <c r="BI18" s="302">
        <v>10.4</v>
      </c>
      <c r="BJ18" s="302">
        <v>14.9</v>
      </c>
      <c r="BK18" s="302">
        <v>16.899999999999999</v>
      </c>
      <c r="BL18" s="302">
        <v>17.600000000000001</v>
      </c>
      <c r="BM18" s="302">
        <v>51.3</v>
      </c>
      <c r="BN18" s="302">
        <v>25.5</v>
      </c>
      <c r="BO18" s="302">
        <v>43.4</v>
      </c>
      <c r="BP18" s="302">
        <v>24.7</v>
      </c>
      <c r="BQ18" s="302">
        <v>14</v>
      </c>
      <c r="BR18" s="302">
        <v>37.700000000000003</v>
      </c>
      <c r="BS18" s="302">
        <v>30.1</v>
      </c>
      <c r="BT18" s="302">
        <v>18.600000000000001</v>
      </c>
      <c r="BU18" s="302">
        <v>20.6</v>
      </c>
      <c r="BV18" s="312">
        <v>28.9</v>
      </c>
      <c r="BW18" s="302">
        <v>27.8</v>
      </c>
      <c r="BX18" s="252"/>
      <c r="BY18" s="252"/>
      <c r="BZ18" s="252"/>
      <c r="CA18" s="252"/>
      <c r="CB18" s="252"/>
      <c r="CC18" s="302">
        <v>28</v>
      </c>
      <c r="CD18" s="302">
        <v>29.6</v>
      </c>
      <c r="CE18" s="302">
        <v>34.700000000000003</v>
      </c>
      <c r="CF18" s="302">
        <v>2</v>
      </c>
      <c r="CG18" s="253"/>
      <c r="CH18" s="302">
        <v>19.8</v>
      </c>
      <c r="CI18" s="302">
        <v>33.799999999999997</v>
      </c>
      <c r="CJ18" s="302">
        <v>33.1</v>
      </c>
      <c r="CK18" s="302">
        <v>4</v>
      </c>
      <c r="CL18" s="302">
        <v>34.1</v>
      </c>
      <c r="CM18" s="253"/>
      <c r="CN18" s="252"/>
      <c r="CO18" s="252"/>
      <c r="CP18" s="252"/>
      <c r="CQ18" s="252"/>
      <c r="CR18" s="252"/>
      <c r="CS18" s="252"/>
      <c r="CT18" s="252"/>
      <c r="CU18" s="252"/>
      <c r="CV18" s="268" t="str">
        <f t="shared" si="0"/>
        <v>VI</v>
      </c>
      <c r="CW18" s="46">
        <v>14</v>
      </c>
    </row>
    <row r="19" spans="1:101" x14ac:dyDescent="0.2">
      <c r="A19" s="193" t="s">
        <v>58</v>
      </c>
      <c r="B19" s="46">
        <v>15</v>
      </c>
      <c r="C19" s="246" t="s">
        <v>57</v>
      </c>
      <c r="D19" s="251">
        <v>10.1</v>
      </c>
      <c r="E19" s="252">
        <v>6.3</v>
      </c>
      <c r="F19" s="252">
        <v>3.8</v>
      </c>
      <c r="G19" s="252">
        <v>15.9</v>
      </c>
      <c r="H19" s="252">
        <v>2.9</v>
      </c>
      <c r="I19" s="252">
        <v>6.3</v>
      </c>
      <c r="J19" s="252">
        <v>19.8</v>
      </c>
      <c r="K19" s="252">
        <v>9.6999999999999993</v>
      </c>
      <c r="L19" s="252">
        <v>4.4000000000000004</v>
      </c>
      <c r="M19" s="252">
        <v>4.7</v>
      </c>
      <c r="N19" s="252">
        <v>0.8</v>
      </c>
      <c r="O19" s="252">
        <v>31.1</v>
      </c>
      <c r="P19" s="252">
        <v>4.4000000000000004</v>
      </c>
      <c r="Q19" s="252">
        <f t="array" ref="Q19:Q100">TRANSPOSE(R18:DA18)</f>
        <v>4.5999999999999996</v>
      </c>
      <c r="R19" s="256">
        <v>0</v>
      </c>
      <c r="S19" s="302">
        <v>9.6999999999999993</v>
      </c>
      <c r="T19" s="302">
        <v>14.8</v>
      </c>
      <c r="U19" s="302">
        <v>4.5</v>
      </c>
      <c r="V19" s="302">
        <v>18.399999999999999</v>
      </c>
      <c r="W19" s="302">
        <v>23.8</v>
      </c>
      <c r="X19" s="302">
        <v>13.3</v>
      </c>
      <c r="Y19" s="302">
        <v>14</v>
      </c>
      <c r="Z19" s="302">
        <v>14.8</v>
      </c>
      <c r="AA19" s="302">
        <v>23.1</v>
      </c>
      <c r="AB19" s="302">
        <v>14.8</v>
      </c>
      <c r="AC19" s="302">
        <v>15.2</v>
      </c>
      <c r="AD19" s="302">
        <v>14.5</v>
      </c>
      <c r="AE19" s="302">
        <v>8.3000000000000007</v>
      </c>
      <c r="AF19" s="302">
        <v>11</v>
      </c>
      <c r="AG19" s="302">
        <v>15.2</v>
      </c>
      <c r="AH19" s="302">
        <v>17.5</v>
      </c>
      <c r="AI19" s="302">
        <v>15</v>
      </c>
      <c r="AJ19" s="302">
        <v>9.4</v>
      </c>
      <c r="AK19" s="302">
        <v>33.299999999999997</v>
      </c>
      <c r="AL19" s="302">
        <v>20.6</v>
      </c>
      <c r="AM19" s="302">
        <v>10.5</v>
      </c>
      <c r="AN19" s="302">
        <v>50.3</v>
      </c>
      <c r="AO19" s="302">
        <v>50.1</v>
      </c>
      <c r="AP19" s="302">
        <v>63.9</v>
      </c>
      <c r="AQ19" s="302">
        <v>31.6</v>
      </c>
      <c r="AR19" s="302">
        <v>34</v>
      </c>
      <c r="AS19" s="302">
        <v>31.5</v>
      </c>
      <c r="AT19" s="302">
        <v>33.200000000000003</v>
      </c>
      <c r="AU19" s="302">
        <v>32.299999999999997</v>
      </c>
      <c r="AV19" s="302">
        <v>32.9</v>
      </c>
      <c r="AW19" s="302">
        <v>32.299999999999997</v>
      </c>
      <c r="AX19" s="302">
        <v>31.5</v>
      </c>
      <c r="AY19" s="302">
        <v>40.700000000000003</v>
      </c>
      <c r="AZ19" s="302">
        <v>7.7</v>
      </c>
      <c r="BA19" s="302">
        <v>25.5</v>
      </c>
      <c r="BB19" s="302">
        <v>26.7</v>
      </c>
      <c r="BC19" s="302">
        <v>25.3</v>
      </c>
      <c r="BD19" s="302">
        <v>25.3</v>
      </c>
      <c r="BE19" s="302">
        <v>8.6</v>
      </c>
      <c r="BF19" s="302">
        <v>21.9</v>
      </c>
      <c r="BG19" s="302">
        <v>23.6</v>
      </c>
      <c r="BH19" s="302">
        <v>19.600000000000001</v>
      </c>
      <c r="BI19" s="302">
        <v>14.1</v>
      </c>
      <c r="BJ19" s="302">
        <v>18.7</v>
      </c>
      <c r="BK19" s="302">
        <v>20.7</v>
      </c>
      <c r="BL19" s="302">
        <v>21.3</v>
      </c>
      <c r="BM19" s="302">
        <v>55.1</v>
      </c>
      <c r="BN19" s="302">
        <v>29.2</v>
      </c>
      <c r="BO19" s="302">
        <v>47.2</v>
      </c>
      <c r="BP19" s="302">
        <v>22.1</v>
      </c>
      <c r="BQ19" s="302">
        <v>17.7</v>
      </c>
      <c r="BR19" s="302">
        <v>41.4</v>
      </c>
      <c r="BS19" s="302">
        <v>33.9</v>
      </c>
      <c r="BT19" s="302">
        <v>18.7</v>
      </c>
      <c r="BU19" s="302">
        <v>18.2</v>
      </c>
      <c r="BV19" s="312">
        <v>31.9</v>
      </c>
      <c r="BW19" s="302">
        <v>31.5</v>
      </c>
      <c r="BX19" s="252"/>
      <c r="BY19" s="252"/>
      <c r="BZ19" s="252"/>
      <c r="CA19" s="252"/>
      <c r="CB19" s="252"/>
      <c r="CC19" s="302">
        <v>25.5</v>
      </c>
      <c r="CD19" s="302">
        <v>33.299999999999997</v>
      </c>
      <c r="CE19" s="302">
        <v>35.299999999999997</v>
      </c>
      <c r="CF19" s="302">
        <v>4.0999999999999996</v>
      </c>
      <c r="CG19" s="253"/>
      <c r="CH19" s="302">
        <v>23.5</v>
      </c>
      <c r="CI19" s="302">
        <v>34.299999999999997</v>
      </c>
      <c r="CJ19" s="302">
        <v>33.700000000000003</v>
      </c>
      <c r="CK19" s="302">
        <v>0.9</v>
      </c>
      <c r="CL19" s="302">
        <v>34.700000000000003</v>
      </c>
      <c r="CM19" s="253"/>
      <c r="CN19" s="252"/>
      <c r="CO19" s="252"/>
      <c r="CP19" s="252"/>
      <c r="CQ19" s="252"/>
      <c r="CR19" s="252"/>
      <c r="CS19" s="252"/>
      <c r="CT19" s="252"/>
      <c r="CU19" s="252"/>
      <c r="CV19" s="268" t="str">
        <f t="shared" si="0"/>
        <v>LAMS</v>
      </c>
      <c r="CW19" s="46">
        <v>15</v>
      </c>
    </row>
    <row r="20" spans="1:101" x14ac:dyDescent="0.2">
      <c r="A20" s="193" t="s">
        <v>60</v>
      </c>
      <c r="B20" s="46">
        <v>16</v>
      </c>
      <c r="C20" s="246" t="s">
        <v>59</v>
      </c>
      <c r="D20" s="251">
        <v>1.2</v>
      </c>
      <c r="E20" s="252">
        <v>15.7</v>
      </c>
      <c r="F20" s="252">
        <v>10.6</v>
      </c>
      <c r="G20" s="252">
        <v>6.5</v>
      </c>
      <c r="H20" s="252">
        <v>12.3</v>
      </c>
      <c r="I20" s="252">
        <v>15.7</v>
      </c>
      <c r="J20" s="252">
        <v>20.3</v>
      </c>
      <c r="K20" s="252">
        <v>2.6</v>
      </c>
      <c r="L20" s="252">
        <v>13.8</v>
      </c>
      <c r="M20" s="252">
        <v>13.8</v>
      </c>
      <c r="N20" s="252">
        <v>10.3</v>
      </c>
      <c r="O20" s="252">
        <v>27.9</v>
      </c>
      <c r="P20" s="252">
        <v>13.8</v>
      </c>
      <c r="Q20" s="252">
        <v>12.4</v>
      </c>
      <c r="R20" s="252">
        <f t="array" ref="R20:R100">TRANSPOSE(S19:DB19)</f>
        <v>9.6999999999999993</v>
      </c>
      <c r="S20" s="256">
        <v>0</v>
      </c>
      <c r="T20" s="302">
        <v>5.3</v>
      </c>
      <c r="U20" s="302">
        <v>12.6</v>
      </c>
      <c r="V20" s="302">
        <v>27.7</v>
      </c>
      <c r="W20" s="302">
        <v>33.1</v>
      </c>
      <c r="X20" s="302">
        <v>22.7</v>
      </c>
      <c r="Y20" s="302">
        <v>23.4</v>
      </c>
      <c r="Z20" s="302">
        <v>24.2</v>
      </c>
      <c r="AA20" s="302">
        <v>32.4</v>
      </c>
      <c r="AB20" s="302">
        <v>24.2</v>
      </c>
      <c r="AC20" s="302">
        <v>24.6</v>
      </c>
      <c r="AD20" s="302">
        <v>23.9</v>
      </c>
      <c r="AE20" s="302">
        <v>17.7</v>
      </c>
      <c r="AF20" s="302">
        <v>20.3</v>
      </c>
      <c r="AG20" s="302">
        <v>24.6</v>
      </c>
      <c r="AH20" s="302">
        <v>26.9</v>
      </c>
      <c r="AI20" s="302">
        <v>24.4</v>
      </c>
      <c r="AJ20" s="302">
        <v>8.3000000000000007</v>
      </c>
      <c r="AK20" s="302">
        <v>23.8</v>
      </c>
      <c r="AL20" s="302">
        <v>11.2</v>
      </c>
      <c r="AM20" s="302">
        <v>9.4</v>
      </c>
      <c r="AN20" s="302">
        <v>45.6</v>
      </c>
      <c r="AO20" s="302">
        <v>51.5</v>
      </c>
      <c r="AP20" s="302">
        <v>65.2</v>
      </c>
      <c r="AQ20" s="302">
        <v>33</v>
      </c>
      <c r="AR20" s="302">
        <v>35.4</v>
      </c>
      <c r="AS20" s="302">
        <v>32.9</v>
      </c>
      <c r="AT20" s="302">
        <v>34.6</v>
      </c>
      <c r="AU20" s="302">
        <v>33.6</v>
      </c>
      <c r="AV20" s="302">
        <v>34.299999999999997</v>
      </c>
      <c r="AW20" s="302">
        <v>33.700000000000003</v>
      </c>
      <c r="AX20" s="302">
        <v>32.799999999999997</v>
      </c>
      <c r="AY20" s="302">
        <v>42</v>
      </c>
      <c r="AZ20" s="302">
        <v>10.1</v>
      </c>
      <c r="BA20" s="302">
        <v>26.9</v>
      </c>
      <c r="BB20" s="302">
        <v>25.6</v>
      </c>
      <c r="BC20" s="302">
        <v>26.7</v>
      </c>
      <c r="BD20" s="302">
        <v>26.7</v>
      </c>
      <c r="BE20" s="302">
        <v>9.5</v>
      </c>
      <c r="BF20" s="302">
        <v>22.8</v>
      </c>
      <c r="BG20" s="302">
        <v>24.2</v>
      </c>
      <c r="BH20" s="302">
        <v>19.899999999999999</v>
      </c>
      <c r="BI20" s="302">
        <v>22.3</v>
      </c>
      <c r="BJ20" s="302">
        <v>20.8</v>
      </c>
      <c r="BK20" s="302">
        <v>21.5</v>
      </c>
      <c r="BL20" s="302">
        <v>21.2</v>
      </c>
      <c r="BM20" s="302">
        <v>63.3</v>
      </c>
      <c r="BN20" s="302">
        <v>32.700000000000003</v>
      </c>
      <c r="BO20" s="302">
        <v>48.6</v>
      </c>
      <c r="BP20" s="302">
        <v>31.4</v>
      </c>
      <c r="BQ20" s="302">
        <v>22.1</v>
      </c>
      <c r="BR20" s="302">
        <v>42.8</v>
      </c>
      <c r="BS20" s="302">
        <v>35.200000000000003</v>
      </c>
      <c r="BT20" s="302">
        <v>28.2</v>
      </c>
      <c r="BU20" s="302">
        <v>27.6</v>
      </c>
      <c r="BV20" s="312">
        <v>28.7</v>
      </c>
      <c r="BW20" s="302">
        <v>32.6</v>
      </c>
      <c r="BX20" s="252"/>
      <c r="BY20" s="252"/>
      <c r="BZ20" s="252"/>
      <c r="CA20" s="252"/>
      <c r="CB20" s="252"/>
      <c r="CC20" s="302">
        <v>34.9</v>
      </c>
      <c r="CD20" s="302">
        <v>34.5</v>
      </c>
      <c r="CE20" s="302">
        <v>20.7</v>
      </c>
      <c r="CF20" s="302">
        <v>10.9</v>
      </c>
      <c r="CG20" s="253"/>
      <c r="CH20" s="302">
        <v>24.6</v>
      </c>
      <c r="CI20" s="302">
        <v>24.9</v>
      </c>
      <c r="CJ20" s="302">
        <v>24.3</v>
      </c>
      <c r="CK20" s="302">
        <v>10.3</v>
      </c>
      <c r="CL20" s="302">
        <v>25.3</v>
      </c>
      <c r="CM20" s="253"/>
      <c r="CN20" s="252"/>
      <c r="CO20" s="252"/>
      <c r="CP20" s="252"/>
      <c r="CQ20" s="252"/>
      <c r="CR20" s="252"/>
      <c r="CS20" s="252"/>
      <c r="CT20" s="252"/>
      <c r="CU20" s="252"/>
      <c r="CV20" s="268" t="str">
        <f t="shared" si="0"/>
        <v>LOMS</v>
      </c>
      <c r="CW20" s="46">
        <v>16</v>
      </c>
    </row>
    <row r="21" spans="1:101" x14ac:dyDescent="0.2">
      <c r="A21" s="193" t="s">
        <v>62</v>
      </c>
      <c r="B21" s="46">
        <v>17</v>
      </c>
      <c r="C21" s="246" t="s">
        <v>61</v>
      </c>
      <c r="D21" s="251">
        <v>5.7</v>
      </c>
      <c r="E21" s="252">
        <v>21.6</v>
      </c>
      <c r="F21" s="252">
        <v>13.3</v>
      </c>
      <c r="G21" s="252">
        <v>1.4</v>
      </c>
      <c r="H21" s="252">
        <v>14.9</v>
      </c>
      <c r="I21" s="252">
        <v>18.899999999999999</v>
      </c>
      <c r="J21" s="252">
        <v>15.1</v>
      </c>
      <c r="K21" s="252">
        <v>7.7</v>
      </c>
      <c r="L21" s="252">
        <v>14.2</v>
      </c>
      <c r="M21" s="252">
        <v>15.5</v>
      </c>
      <c r="N21" s="252">
        <v>15.3</v>
      </c>
      <c r="O21" s="252">
        <v>27.5</v>
      </c>
      <c r="P21" s="252">
        <v>14.3</v>
      </c>
      <c r="Q21" s="252">
        <v>14.1</v>
      </c>
      <c r="R21" s="252">
        <v>14.8</v>
      </c>
      <c r="S21" s="252">
        <f t="array" ref="S21:S100">TRANSPOSE(T20:DC20)</f>
        <v>5.3</v>
      </c>
      <c r="T21" s="256">
        <v>0</v>
      </c>
      <c r="U21" s="302">
        <v>14.2</v>
      </c>
      <c r="V21" s="302">
        <v>27.7</v>
      </c>
      <c r="W21" s="302">
        <v>38.700000000000003</v>
      </c>
      <c r="X21" s="302">
        <v>28.2</v>
      </c>
      <c r="Y21" s="302">
        <v>28.9</v>
      </c>
      <c r="Z21" s="302">
        <v>29.8</v>
      </c>
      <c r="AA21" s="302">
        <v>38</v>
      </c>
      <c r="AB21" s="302">
        <v>29.7</v>
      </c>
      <c r="AC21" s="302">
        <v>30.1</v>
      </c>
      <c r="AD21" s="302">
        <v>29.5</v>
      </c>
      <c r="AE21" s="302">
        <v>23.3</v>
      </c>
      <c r="AF21" s="302">
        <v>25.9</v>
      </c>
      <c r="AG21" s="302">
        <v>30.2</v>
      </c>
      <c r="AH21" s="302">
        <v>32.5</v>
      </c>
      <c r="AI21" s="302">
        <v>30</v>
      </c>
      <c r="AJ21" s="302">
        <v>7.6</v>
      </c>
      <c r="AK21" s="302">
        <v>18.7</v>
      </c>
      <c r="AL21" s="302">
        <v>6.1</v>
      </c>
      <c r="AM21" s="302">
        <v>8.6999999999999993</v>
      </c>
      <c r="AN21" s="302">
        <v>40.4</v>
      </c>
      <c r="AO21" s="302">
        <v>46.4</v>
      </c>
      <c r="AP21" s="302">
        <v>64.7</v>
      </c>
      <c r="AQ21" s="302">
        <v>27.8</v>
      </c>
      <c r="AR21" s="302">
        <v>30.2</v>
      </c>
      <c r="AS21" s="302">
        <v>27.7</v>
      </c>
      <c r="AT21" s="302">
        <v>29.4</v>
      </c>
      <c r="AU21" s="302">
        <v>28.5</v>
      </c>
      <c r="AV21" s="302">
        <v>29.1</v>
      </c>
      <c r="AW21" s="302">
        <v>28.5</v>
      </c>
      <c r="AX21" s="302">
        <v>27.7</v>
      </c>
      <c r="AY21" s="302">
        <v>36.9</v>
      </c>
      <c r="AZ21" s="302">
        <v>9.5</v>
      </c>
      <c r="BA21" s="302">
        <v>21.7</v>
      </c>
      <c r="BB21" s="302">
        <v>20.399999999999999</v>
      </c>
      <c r="BC21" s="302">
        <v>21.5</v>
      </c>
      <c r="BD21" s="302">
        <v>21.5</v>
      </c>
      <c r="BE21" s="302">
        <v>8.9</v>
      </c>
      <c r="BF21" s="302">
        <v>17.7</v>
      </c>
      <c r="BG21" s="302">
        <v>19.100000000000001</v>
      </c>
      <c r="BH21" s="302">
        <v>14.7</v>
      </c>
      <c r="BI21" s="302">
        <v>24</v>
      </c>
      <c r="BJ21" s="302">
        <v>15.6</v>
      </c>
      <c r="BK21" s="302">
        <v>16.399999999999999</v>
      </c>
      <c r="BL21" s="302">
        <v>16.100000000000001</v>
      </c>
      <c r="BM21" s="302">
        <v>61.2</v>
      </c>
      <c r="BN21" s="302">
        <v>27.6</v>
      </c>
      <c r="BO21" s="302">
        <v>43.4</v>
      </c>
      <c r="BP21" s="302">
        <v>37</v>
      </c>
      <c r="BQ21" s="302">
        <v>16.899999999999999</v>
      </c>
      <c r="BR21" s="302">
        <v>37.6</v>
      </c>
      <c r="BS21" s="302">
        <v>30.1</v>
      </c>
      <c r="BT21" s="302">
        <v>33.799999999999997</v>
      </c>
      <c r="BU21" s="302">
        <v>33.5</v>
      </c>
      <c r="BV21" s="312">
        <v>28.2</v>
      </c>
      <c r="BW21" s="302">
        <v>27.4</v>
      </c>
      <c r="BX21" s="252"/>
      <c r="BY21" s="252"/>
      <c r="BZ21" s="252"/>
      <c r="CA21" s="252"/>
      <c r="CB21" s="252"/>
      <c r="CC21" s="302">
        <v>40.9</v>
      </c>
      <c r="CD21" s="302">
        <v>29.3</v>
      </c>
      <c r="CE21" s="302">
        <v>20.7</v>
      </c>
      <c r="CF21" s="302">
        <v>12.9</v>
      </c>
      <c r="CG21" s="253"/>
      <c r="CH21" s="302">
        <v>19.5</v>
      </c>
      <c r="CI21" s="302">
        <v>19.8</v>
      </c>
      <c r="CJ21" s="302">
        <v>19.2</v>
      </c>
      <c r="CK21" s="302">
        <v>15.4</v>
      </c>
      <c r="CL21" s="302">
        <v>20.2</v>
      </c>
      <c r="CM21" s="253"/>
      <c r="CN21" s="252"/>
      <c r="CO21" s="252"/>
      <c r="CP21" s="252"/>
      <c r="CQ21" s="252"/>
      <c r="CR21" s="252"/>
      <c r="CS21" s="252"/>
      <c r="CT21" s="252"/>
      <c r="CU21" s="252"/>
      <c r="CV21" s="268" t="str">
        <f t="shared" si="0"/>
        <v>MBHS</v>
      </c>
      <c r="CW21" s="46">
        <v>17</v>
      </c>
    </row>
    <row r="22" spans="1:101" x14ac:dyDescent="0.2">
      <c r="A22" s="193" t="s">
        <v>63</v>
      </c>
      <c r="B22" s="46">
        <v>18</v>
      </c>
      <c r="C22" s="246" t="s">
        <v>79</v>
      </c>
      <c r="D22" s="251">
        <v>13</v>
      </c>
      <c r="E22" s="252">
        <v>8.9</v>
      </c>
      <c r="F22" s="252">
        <v>2.6</v>
      </c>
      <c r="G22" s="252">
        <v>15.5</v>
      </c>
      <c r="H22" s="252">
        <v>1.3</v>
      </c>
      <c r="I22" s="252">
        <v>5.3</v>
      </c>
      <c r="J22" s="252">
        <v>16.2</v>
      </c>
      <c r="K22" s="252">
        <v>12.6</v>
      </c>
      <c r="L22" s="252">
        <v>1</v>
      </c>
      <c r="M22" s="252">
        <v>1.2</v>
      </c>
      <c r="N22" s="252">
        <v>3.8</v>
      </c>
      <c r="O22" s="252">
        <v>28.5</v>
      </c>
      <c r="P22" s="252">
        <v>1.1000000000000001</v>
      </c>
      <c r="Q22" s="252">
        <v>0.1</v>
      </c>
      <c r="R22" s="252">
        <v>4.5</v>
      </c>
      <c r="S22" s="252">
        <v>12.6</v>
      </c>
      <c r="T22" s="252">
        <f t="array" ref="T22:T100">TRANSPOSE(U21:DD21)</f>
        <v>14.2</v>
      </c>
      <c r="U22" s="256">
        <v>0</v>
      </c>
      <c r="V22" s="302">
        <v>13.4</v>
      </c>
      <c r="W22" s="302">
        <v>26.5</v>
      </c>
      <c r="X22" s="302">
        <v>16.100000000000001</v>
      </c>
      <c r="Y22" s="302">
        <v>16.8</v>
      </c>
      <c r="Z22" s="302">
        <v>17.600000000000001</v>
      </c>
      <c r="AA22" s="302">
        <v>25.8</v>
      </c>
      <c r="AB22" s="302">
        <v>17.5</v>
      </c>
      <c r="AC22" s="302">
        <v>18</v>
      </c>
      <c r="AD22" s="302">
        <v>17.3</v>
      </c>
      <c r="AE22" s="302">
        <v>11.1</v>
      </c>
      <c r="AF22" s="302">
        <v>13.7</v>
      </c>
      <c r="AG22" s="302">
        <v>14.3</v>
      </c>
      <c r="AH22" s="302">
        <v>20.3</v>
      </c>
      <c r="AI22" s="302">
        <v>17.8</v>
      </c>
      <c r="AJ22" s="302">
        <v>6.7</v>
      </c>
      <c r="AK22" s="302">
        <v>32.700000000000003</v>
      </c>
      <c r="AL22" s="302">
        <v>20.100000000000001</v>
      </c>
      <c r="AM22" s="302">
        <v>7.9</v>
      </c>
      <c r="AN22" s="302">
        <v>46.7</v>
      </c>
      <c r="AO22" s="302">
        <v>46.5</v>
      </c>
      <c r="AP22" s="302">
        <v>64.900000000000006</v>
      </c>
      <c r="AQ22" s="302">
        <v>28</v>
      </c>
      <c r="AR22" s="302">
        <v>30.4</v>
      </c>
      <c r="AS22" s="302">
        <v>27.9</v>
      </c>
      <c r="AT22" s="302">
        <v>29.6</v>
      </c>
      <c r="AU22" s="302">
        <v>28.6</v>
      </c>
      <c r="AV22" s="302">
        <v>29.3</v>
      </c>
      <c r="AW22" s="302">
        <v>28.7</v>
      </c>
      <c r="AX22" s="302">
        <v>27.9</v>
      </c>
      <c r="AY22" s="302">
        <v>37.1</v>
      </c>
      <c r="AZ22" s="302">
        <v>5.0999999999999996</v>
      </c>
      <c r="BA22" s="302">
        <v>21.7</v>
      </c>
      <c r="BB22" s="302">
        <v>23.1</v>
      </c>
      <c r="BC22" s="302">
        <v>21.7</v>
      </c>
      <c r="BD22" s="302">
        <v>21.7</v>
      </c>
      <c r="BE22" s="302">
        <v>6</v>
      </c>
      <c r="BF22" s="302">
        <v>18.3</v>
      </c>
      <c r="BG22" s="302">
        <v>20</v>
      </c>
      <c r="BH22" s="302">
        <v>15.9</v>
      </c>
      <c r="BI22" s="302">
        <v>10.3</v>
      </c>
      <c r="BJ22" s="302">
        <v>15.1</v>
      </c>
      <c r="BK22" s="302">
        <v>17.100000000000001</v>
      </c>
      <c r="BL22" s="302">
        <v>17.7</v>
      </c>
      <c r="BM22" s="302">
        <v>51.5</v>
      </c>
      <c r="BN22" s="302">
        <v>28.4</v>
      </c>
      <c r="BO22" s="302">
        <v>43.6</v>
      </c>
      <c r="BP22" s="302">
        <v>23.9</v>
      </c>
      <c r="BQ22" s="302">
        <v>14.1</v>
      </c>
      <c r="BR22" s="302">
        <v>37.799999999999997</v>
      </c>
      <c r="BS22" s="302">
        <v>30.3</v>
      </c>
      <c r="BT22" s="302">
        <v>21.4</v>
      </c>
      <c r="BU22" s="302">
        <v>20.8</v>
      </c>
      <c r="BV22" s="312">
        <v>29.3</v>
      </c>
      <c r="BW22" s="302">
        <v>27.9</v>
      </c>
      <c r="BX22" s="252"/>
      <c r="BY22" s="252"/>
      <c r="BZ22" s="252"/>
      <c r="CA22" s="252"/>
      <c r="CB22" s="252"/>
      <c r="CC22" s="302">
        <v>28.1</v>
      </c>
      <c r="CD22" s="302">
        <v>29.8</v>
      </c>
      <c r="CE22" s="302">
        <v>34.799999999999997</v>
      </c>
      <c r="CF22" s="302">
        <v>2.1</v>
      </c>
      <c r="CG22" s="253"/>
      <c r="CH22" s="302">
        <v>19.899999999999999</v>
      </c>
      <c r="CI22" s="302">
        <v>33.9</v>
      </c>
      <c r="CJ22" s="302">
        <v>33.299999999999997</v>
      </c>
      <c r="CK22" s="302">
        <v>4.0999999999999996</v>
      </c>
      <c r="CL22" s="302">
        <v>34.299999999999997</v>
      </c>
      <c r="CM22" s="253"/>
      <c r="CN22" s="252"/>
      <c r="CO22" s="252"/>
      <c r="CP22" s="252"/>
      <c r="CQ22" s="252"/>
      <c r="CR22" s="252"/>
      <c r="CS22" s="252"/>
      <c r="CT22" s="252"/>
      <c r="CU22" s="252"/>
      <c r="CV22" s="268" t="str">
        <f t="shared" si="0"/>
        <v>SLOHS</v>
      </c>
      <c r="CW22" s="46">
        <v>18</v>
      </c>
    </row>
    <row r="23" spans="1:101" x14ac:dyDescent="0.2">
      <c r="A23" s="193" t="s">
        <v>279</v>
      </c>
      <c r="B23" s="46">
        <v>19</v>
      </c>
      <c r="C23" s="246" t="s">
        <v>16</v>
      </c>
      <c r="D23" s="251">
        <v>28.2</v>
      </c>
      <c r="E23" s="252">
        <v>14.1</v>
      </c>
      <c r="F23" s="252">
        <v>16</v>
      </c>
      <c r="G23" s="252">
        <v>28.9</v>
      </c>
      <c r="H23" s="252">
        <v>13.2</v>
      </c>
      <c r="I23" s="252">
        <v>10.199999999999999</v>
      </c>
      <c r="J23" s="252">
        <v>29.7</v>
      </c>
      <c r="K23" s="252">
        <v>25</v>
      </c>
      <c r="L23" s="252">
        <v>14.4</v>
      </c>
      <c r="M23" s="252">
        <v>12.5</v>
      </c>
      <c r="N23" s="252">
        <v>19.2</v>
      </c>
      <c r="O23" s="252">
        <v>47.8</v>
      </c>
      <c r="P23" s="252">
        <v>14.5</v>
      </c>
      <c r="Q23" s="252">
        <v>13.6</v>
      </c>
      <c r="R23" s="252">
        <v>18.399999999999999</v>
      </c>
      <c r="S23" s="252">
        <v>27.7</v>
      </c>
      <c r="T23" s="252">
        <v>27.7</v>
      </c>
      <c r="U23" s="252">
        <f t="array" ref="U23:U100">TRANSPOSE(V22:DE22)</f>
        <v>13.4</v>
      </c>
      <c r="V23" s="256">
        <v>0</v>
      </c>
      <c r="W23" s="302">
        <v>12.5</v>
      </c>
      <c r="X23" s="302">
        <v>7.5</v>
      </c>
      <c r="Y23" s="302">
        <v>6.2</v>
      </c>
      <c r="Z23" s="302">
        <v>5</v>
      </c>
      <c r="AA23" s="302">
        <v>11.8</v>
      </c>
      <c r="AB23" s="302">
        <v>6.1</v>
      </c>
      <c r="AC23" s="302">
        <v>6.7</v>
      </c>
      <c r="AD23" s="302">
        <v>5.0999999999999996</v>
      </c>
      <c r="AE23" s="302">
        <v>10.1</v>
      </c>
      <c r="AF23" s="302">
        <v>7.9</v>
      </c>
      <c r="AG23" s="302">
        <v>3.3</v>
      </c>
      <c r="AH23" s="302">
        <v>7.9</v>
      </c>
      <c r="AI23" s="302">
        <v>4.0999999999999996</v>
      </c>
      <c r="AJ23" s="302">
        <v>20.2</v>
      </c>
      <c r="AK23" s="302">
        <v>46.2</v>
      </c>
      <c r="AL23" s="302">
        <v>33.5</v>
      </c>
      <c r="AM23" s="302">
        <v>21.3</v>
      </c>
      <c r="AN23" s="302">
        <v>60.1</v>
      </c>
      <c r="AO23" s="302">
        <v>60</v>
      </c>
      <c r="AP23" s="302">
        <v>73.7</v>
      </c>
      <c r="AQ23" s="302">
        <v>41.5</v>
      </c>
      <c r="AR23" s="302">
        <v>43.9</v>
      </c>
      <c r="AS23" s="302">
        <v>41.3</v>
      </c>
      <c r="AT23" s="302">
        <v>43</v>
      </c>
      <c r="AU23" s="302">
        <v>42.1</v>
      </c>
      <c r="AV23" s="302">
        <v>42.7</v>
      </c>
      <c r="AW23" s="302">
        <v>42.1</v>
      </c>
      <c r="AX23" s="302">
        <v>41.3</v>
      </c>
      <c r="AY23" s="302">
        <v>50.5</v>
      </c>
      <c r="AZ23" s="302">
        <v>18.600000000000001</v>
      </c>
      <c r="BA23" s="302">
        <v>35.299999999999997</v>
      </c>
      <c r="BB23" s="302">
        <v>36.5</v>
      </c>
      <c r="BC23" s="302">
        <v>35.1</v>
      </c>
      <c r="BD23" s="302">
        <v>35.200000000000003</v>
      </c>
      <c r="BE23" s="302">
        <v>19.399999999999999</v>
      </c>
      <c r="BF23" s="302">
        <v>31.7</v>
      </c>
      <c r="BG23" s="302">
        <v>33.4</v>
      </c>
      <c r="BH23" s="302">
        <v>29.4</v>
      </c>
      <c r="BI23" s="302">
        <v>23.9</v>
      </c>
      <c r="BJ23" s="302">
        <v>28.5</v>
      </c>
      <c r="BK23" s="302">
        <v>30.5</v>
      </c>
      <c r="BL23" s="302">
        <v>31.1</v>
      </c>
      <c r="BM23" s="302">
        <v>64.900000000000006</v>
      </c>
      <c r="BN23" s="302">
        <v>39</v>
      </c>
      <c r="BO23" s="302">
        <v>57</v>
      </c>
      <c r="BP23" s="302">
        <v>10.8</v>
      </c>
      <c r="BQ23" s="302">
        <v>27.5</v>
      </c>
      <c r="BR23" s="302">
        <v>51.2</v>
      </c>
      <c r="BS23" s="302">
        <v>43.7</v>
      </c>
      <c r="BT23" s="302">
        <v>7.9</v>
      </c>
      <c r="BU23" s="302">
        <v>7.9</v>
      </c>
      <c r="BV23" s="312">
        <v>43.5</v>
      </c>
      <c r="BW23" s="302">
        <v>41.4</v>
      </c>
      <c r="BX23" s="252"/>
      <c r="BY23" s="252"/>
      <c r="BZ23" s="252"/>
      <c r="CA23" s="252"/>
      <c r="CB23" s="252"/>
      <c r="CC23" s="302">
        <v>14.3</v>
      </c>
      <c r="CD23" s="302">
        <v>43.2</v>
      </c>
      <c r="CE23" s="302">
        <v>48.3</v>
      </c>
      <c r="CF23" s="302">
        <v>15.6</v>
      </c>
      <c r="CG23" s="253"/>
      <c r="CH23" s="302">
        <v>33.4</v>
      </c>
      <c r="CI23" s="302">
        <v>47.7</v>
      </c>
      <c r="CJ23" s="302">
        <v>46.7</v>
      </c>
      <c r="CK23" s="302">
        <v>15</v>
      </c>
      <c r="CL23" s="302">
        <v>47.7</v>
      </c>
      <c r="CM23" s="253"/>
      <c r="CN23" s="252"/>
      <c r="CO23" s="252"/>
      <c r="CP23" s="252"/>
      <c r="CQ23" s="252"/>
      <c r="CR23" s="252"/>
      <c r="CS23" s="252"/>
      <c r="CT23" s="252"/>
      <c r="CU23" s="252"/>
      <c r="CV23" s="268" t="str">
        <f t="shared" si="0"/>
        <v>BR</v>
      </c>
      <c r="CW23" s="46">
        <v>19</v>
      </c>
    </row>
    <row r="24" spans="1:101" x14ac:dyDescent="0.2">
      <c r="A24" s="193" t="s">
        <v>280</v>
      </c>
      <c r="B24" s="46">
        <v>20</v>
      </c>
      <c r="C24" s="272" t="s">
        <v>18</v>
      </c>
      <c r="D24" s="252">
        <v>33.6</v>
      </c>
      <c r="E24" s="252">
        <v>19.399999999999999</v>
      </c>
      <c r="F24" s="252">
        <v>26.7</v>
      </c>
      <c r="G24" s="252">
        <v>39.9</v>
      </c>
      <c r="H24" s="252">
        <v>25.3</v>
      </c>
      <c r="I24" s="252">
        <v>20.100000000000001</v>
      </c>
      <c r="J24" s="252">
        <v>41.6</v>
      </c>
      <c r="K24" s="252">
        <v>33.1</v>
      </c>
      <c r="L24" s="252">
        <v>26.2</v>
      </c>
      <c r="M24" s="252">
        <v>23.7</v>
      </c>
      <c r="N24" s="252">
        <v>24.6</v>
      </c>
      <c r="O24" s="252">
        <v>52.8</v>
      </c>
      <c r="P24" s="252">
        <v>26.2</v>
      </c>
      <c r="Q24" s="252">
        <v>26.4</v>
      </c>
      <c r="R24" s="252">
        <v>23.8</v>
      </c>
      <c r="S24" s="252">
        <v>33.1</v>
      </c>
      <c r="T24" s="252">
        <v>38.700000000000003</v>
      </c>
      <c r="U24" s="252">
        <v>26.5</v>
      </c>
      <c r="V24" s="252">
        <f t="array" ref="V24:V100">TRANSPOSE(W23:DF23)</f>
        <v>12.5</v>
      </c>
      <c r="W24" s="256">
        <v>0</v>
      </c>
      <c r="X24" s="302">
        <v>13</v>
      </c>
      <c r="Y24" s="302">
        <v>11.8</v>
      </c>
      <c r="Z24" s="302">
        <v>10.3</v>
      </c>
      <c r="AA24" s="302">
        <v>2.2000000000000002</v>
      </c>
      <c r="AB24" s="302">
        <v>11.4</v>
      </c>
      <c r="AC24" s="302">
        <v>12.1</v>
      </c>
      <c r="AD24" s="302">
        <v>10.6</v>
      </c>
      <c r="AE24" s="302">
        <v>16.8</v>
      </c>
      <c r="AF24" s="302">
        <v>13.4</v>
      </c>
      <c r="AG24" s="302">
        <v>10.199999999999999</v>
      </c>
      <c r="AH24" s="302">
        <v>7.8</v>
      </c>
      <c r="AI24" s="302">
        <v>9.5</v>
      </c>
      <c r="AJ24" s="302">
        <v>31.6</v>
      </c>
      <c r="AK24" s="302">
        <v>57.6</v>
      </c>
      <c r="AL24" s="302">
        <v>45</v>
      </c>
      <c r="AM24" s="302">
        <v>32.799999999999997</v>
      </c>
      <c r="AN24" s="302">
        <v>72.2</v>
      </c>
      <c r="AO24" s="302">
        <v>72</v>
      </c>
      <c r="AP24" s="302">
        <v>85.8</v>
      </c>
      <c r="AQ24" s="302">
        <v>53.3</v>
      </c>
      <c r="AR24" s="302">
        <v>55.9</v>
      </c>
      <c r="AS24" s="302">
        <v>53.4</v>
      </c>
      <c r="AT24" s="302">
        <v>55.1</v>
      </c>
      <c r="AU24" s="302">
        <v>54.2</v>
      </c>
      <c r="AV24" s="302">
        <v>54.8</v>
      </c>
      <c r="AW24" s="302">
        <v>54.2</v>
      </c>
      <c r="AX24" s="302">
        <v>53.4</v>
      </c>
      <c r="AY24" s="302">
        <v>62.6</v>
      </c>
      <c r="AZ24" s="302">
        <v>29.47</v>
      </c>
      <c r="BA24" s="302">
        <v>47.4</v>
      </c>
      <c r="BB24" s="302">
        <v>48.6</v>
      </c>
      <c r="BC24" s="302">
        <v>47.2</v>
      </c>
      <c r="BD24" s="302">
        <v>47.2</v>
      </c>
      <c r="BE24" s="302">
        <v>30.9</v>
      </c>
      <c r="BF24" s="302">
        <v>43.8</v>
      </c>
      <c r="BG24" s="302">
        <v>45.5</v>
      </c>
      <c r="BH24" s="302">
        <v>4.1500000000000004</v>
      </c>
      <c r="BI24" s="302">
        <v>42.6</v>
      </c>
      <c r="BJ24" s="302">
        <v>40.6</v>
      </c>
      <c r="BK24" s="302">
        <v>42.6</v>
      </c>
      <c r="BL24" s="302">
        <v>43.2</v>
      </c>
      <c r="BM24" s="302">
        <v>77</v>
      </c>
      <c r="BN24" s="302">
        <v>51.1</v>
      </c>
      <c r="BO24" s="302">
        <v>69.099999999999994</v>
      </c>
      <c r="BP24" s="302">
        <v>2.9</v>
      </c>
      <c r="BQ24" s="302">
        <v>39.6</v>
      </c>
      <c r="BR24" s="302">
        <v>63.3</v>
      </c>
      <c r="BS24" s="302">
        <v>55.8</v>
      </c>
      <c r="BT24" s="302">
        <v>7.9</v>
      </c>
      <c r="BU24" s="302">
        <v>8.1999999999999993</v>
      </c>
      <c r="BV24" s="312">
        <v>53.6</v>
      </c>
      <c r="BW24" s="302">
        <v>53.3</v>
      </c>
      <c r="BX24" s="252"/>
      <c r="BY24" s="252"/>
      <c r="BZ24" s="252"/>
      <c r="CA24" s="252"/>
      <c r="CB24" s="252"/>
      <c r="CC24" s="302">
        <v>1.8</v>
      </c>
      <c r="CD24" s="302">
        <v>55.1</v>
      </c>
      <c r="CE24" s="302">
        <v>59.8</v>
      </c>
      <c r="CF24" s="302">
        <v>28</v>
      </c>
      <c r="CG24" s="253"/>
      <c r="CH24" s="302">
        <v>45.3</v>
      </c>
      <c r="CI24" s="302">
        <v>58.4</v>
      </c>
      <c r="CJ24" s="302">
        <v>57.7</v>
      </c>
      <c r="CK24" s="302">
        <v>22.9</v>
      </c>
      <c r="CL24" s="302">
        <v>58.7</v>
      </c>
      <c r="CM24" s="253"/>
      <c r="CN24" s="252"/>
      <c r="CO24" s="252"/>
      <c r="CP24" s="252"/>
      <c r="CQ24" s="252"/>
      <c r="CR24" s="252"/>
      <c r="CS24" s="252"/>
      <c r="CT24" s="252"/>
      <c r="CU24" s="252"/>
      <c r="CV24" s="268" t="str">
        <f t="shared" si="0"/>
        <v>DA</v>
      </c>
      <c r="CW24" s="46">
        <v>20</v>
      </c>
    </row>
    <row r="25" spans="1:101" x14ac:dyDescent="0.2">
      <c r="A25" s="193" t="s">
        <v>22</v>
      </c>
      <c r="B25" s="46">
        <v>21</v>
      </c>
      <c r="C25" s="272" t="s">
        <v>21</v>
      </c>
      <c r="D25" s="252">
        <v>23.1</v>
      </c>
      <c r="E25" s="252">
        <v>9</v>
      </c>
      <c r="F25" s="252">
        <v>16.3</v>
      </c>
      <c r="G25" s="252">
        <v>29.5</v>
      </c>
      <c r="H25" s="252">
        <v>14.8</v>
      </c>
      <c r="I25" s="252">
        <v>9.6999999999999993</v>
      </c>
      <c r="J25" s="252">
        <v>31.1</v>
      </c>
      <c r="K25" s="252">
        <v>22.7</v>
      </c>
      <c r="L25" s="252">
        <v>15.7</v>
      </c>
      <c r="M25" s="252">
        <v>13.2</v>
      </c>
      <c r="N25" s="252">
        <v>14.2</v>
      </c>
      <c r="O25" s="252">
        <v>42.5</v>
      </c>
      <c r="P25" s="252">
        <v>15.8</v>
      </c>
      <c r="Q25" s="252">
        <v>15.9</v>
      </c>
      <c r="R25" s="252">
        <v>13.3</v>
      </c>
      <c r="S25" s="252">
        <v>22.7</v>
      </c>
      <c r="T25" s="252">
        <v>28.2</v>
      </c>
      <c r="U25" s="252">
        <v>16.100000000000001</v>
      </c>
      <c r="V25" s="252">
        <v>7.5</v>
      </c>
      <c r="W25" s="252">
        <f t="array" ref="W25:W100">TRANSPOSE(X24:DG24)</f>
        <v>13</v>
      </c>
      <c r="X25" s="256">
        <v>0</v>
      </c>
      <c r="Y25" s="302">
        <v>0.8</v>
      </c>
      <c r="Z25" s="302">
        <v>2.8</v>
      </c>
      <c r="AA25" s="302">
        <v>11</v>
      </c>
      <c r="AB25" s="302">
        <v>2.4</v>
      </c>
      <c r="AC25" s="302">
        <v>2.2999999999999998</v>
      </c>
      <c r="AD25" s="302">
        <v>2.2000000000000002</v>
      </c>
      <c r="AE25" s="302">
        <v>6</v>
      </c>
      <c r="AF25" s="302">
        <v>2.7</v>
      </c>
      <c r="AG25" s="302">
        <v>3.2</v>
      </c>
      <c r="AH25" s="302">
        <v>5.9</v>
      </c>
      <c r="AI25" s="302">
        <v>3</v>
      </c>
      <c r="AJ25" s="302">
        <v>20.9</v>
      </c>
      <c r="AK25" s="302">
        <v>46.9</v>
      </c>
      <c r="AL25" s="302">
        <v>34.299999999999997</v>
      </c>
      <c r="AM25" s="302">
        <v>22</v>
      </c>
      <c r="AN25" s="302">
        <v>61.5</v>
      </c>
      <c r="AO25" s="302">
        <v>61.3</v>
      </c>
      <c r="AP25" s="302">
        <v>75</v>
      </c>
      <c r="AQ25" s="302">
        <v>42.8</v>
      </c>
      <c r="AR25" s="302">
        <v>45.2</v>
      </c>
      <c r="AS25" s="302">
        <v>42.7</v>
      </c>
      <c r="AT25" s="302">
        <v>44.4</v>
      </c>
      <c r="AU25" s="302">
        <v>43.4</v>
      </c>
      <c r="AV25" s="302">
        <v>44.1</v>
      </c>
      <c r="AW25" s="302">
        <v>43.4</v>
      </c>
      <c r="AX25" s="302">
        <v>42.6</v>
      </c>
      <c r="AY25" s="302">
        <v>51.8</v>
      </c>
      <c r="AZ25" s="302">
        <v>19.100000000000001</v>
      </c>
      <c r="BA25" s="302">
        <v>36.700000000000003</v>
      </c>
      <c r="BB25" s="302">
        <v>37.799999999999997</v>
      </c>
      <c r="BC25" s="302">
        <v>36.5</v>
      </c>
      <c r="BD25" s="302">
        <v>36.5</v>
      </c>
      <c r="BE25" s="302">
        <v>20.100000000000001</v>
      </c>
      <c r="BF25" s="302">
        <v>33.1</v>
      </c>
      <c r="BG25" s="302">
        <v>34.799999999999997</v>
      </c>
      <c r="BH25" s="302">
        <v>30.7</v>
      </c>
      <c r="BI25" s="302">
        <v>25.3</v>
      </c>
      <c r="BJ25" s="302">
        <v>29.8</v>
      </c>
      <c r="BK25" s="302">
        <v>31.8</v>
      </c>
      <c r="BL25" s="302">
        <v>32.5</v>
      </c>
      <c r="BM25" s="302">
        <v>66.2</v>
      </c>
      <c r="BN25" s="302">
        <v>40.4</v>
      </c>
      <c r="BO25" s="302">
        <v>58.3</v>
      </c>
      <c r="BP25" s="302">
        <v>10</v>
      </c>
      <c r="BQ25" s="302">
        <v>28.9</v>
      </c>
      <c r="BR25" s="302">
        <v>52.6</v>
      </c>
      <c r="BS25" s="302">
        <v>45</v>
      </c>
      <c r="BT25" s="302">
        <v>6.6</v>
      </c>
      <c r="BU25" s="302">
        <v>6.3</v>
      </c>
      <c r="BV25" s="312">
        <v>43.3</v>
      </c>
      <c r="BW25" s="302">
        <v>42.8</v>
      </c>
      <c r="BX25" s="252"/>
      <c r="BY25" s="252"/>
      <c r="BZ25" s="252"/>
      <c r="CA25" s="252"/>
      <c r="CB25" s="252"/>
      <c r="CC25" s="302">
        <v>14.7</v>
      </c>
      <c r="CD25" s="302">
        <v>44.7</v>
      </c>
      <c r="CE25" s="302">
        <v>48.8</v>
      </c>
      <c r="CF25" s="302">
        <v>17.600000000000001</v>
      </c>
      <c r="CG25" s="253"/>
      <c r="CH25" s="302">
        <v>34.799999999999997</v>
      </c>
      <c r="CI25" s="302">
        <v>47.9</v>
      </c>
      <c r="CJ25" s="302">
        <v>47.3</v>
      </c>
      <c r="CK25" s="302">
        <v>12.5</v>
      </c>
      <c r="CL25" s="302">
        <v>48.3</v>
      </c>
      <c r="CM25" s="253"/>
      <c r="CN25" s="252"/>
      <c r="CO25" s="252"/>
      <c r="CP25" s="252"/>
      <c r="CQ25" s="252"/>
      <c r="CR25" s="252"/>
      <c r="CS25" s="252"/>
      <c r="CT25" s="252"/>
      <c r="CU25" s="252"/>
      <c r="CV25" s="268" t="str">
        <f t="shared" si="0"/>
        <v>GH</v>
      </c>
      <c r="CW25" s="46">
        <v>21</v>
      </c>
    </row>
    <row r="26" spans="1:101" x14ac:dyDescent="0.2">
      <c r="A26" s="193" t="s">
        <v>232</v>
      </c>
      <c r="B26" s="46">
        <v>22</v>
      </c>
      <c r="C26" s="272" t="s">
        <v>25</v>
      </c>
      <c r="D26" s="252">
        <v>23.8</v>
      </c>
      <c r="E26" s="252">
        <v>9.6999999999999993</v>
      </c>
      <c r="F26" s="252">
        <v>17</v>
      </c>
      <c r="G26" s="252">
        <v>30.2</v>
      </c>
      <c r="H26" s="252">
        <v>15.5</v>
      </c>
      <c r="I26" s="252">
        <v>9.6</v>
      </c>
      <c r="J26" s="252">
        <v>31.8</v>
      </c>
      <c r="K26" s="252">
        <v>23.4</v>
      </c>
      <c r="L26" s="252">
        <v>16.399999999999999</v>
      </c>
      <c r="M26" s="252">
        <v>13.2</v>
      </c>
      <c r="N26" s="252">
        <v>14.9</v>
      </c>
      <c r="O26" s="252">
        <v>43.1</v>
      </c>
      <c r="P26" s="252">
        <v>16.5</v>
      </c>
      <c r="Q26" s="252">
        <v>16.600000000000001</v>
      </c>
      <c r="R26" s="252">
        <v>14</v>
      </c>
      <c r="S26" s="252">
        <v>23.4</v>
      </c>
      <c r="T26" s="252">
        <v>28.9</v>
      </c>
      <c r="U26" s="252">
        <v>16.8</v>
      </c>
      <c r="V26" s="252">
        <v>6.2</v>
      </c>
      <c r="W26" s="252">
        <v>11.8</v>
      </c>
      <c r="X26" s="252">
        <f t="array" ref="X26:X100">TRANSPOSE(Y25:DH25)</f>
        <v>0.8</v>
      </c>
      <c r="Y26" s="256">
        <v>0</v>
      </c>
      <c r="Z26" s="302">
        <v>2.1</v>
      </c>
      <c r="AA26" s="302">
        <v>11.6</v>
      </c>
      <c r="AB26" s="302">
        <v>1.5</v>
      </c>
      <c r="AC26" s="302">
        <v>1.4</v>
      </c>
      <c r="AD26" s="302">
        <v>1.5</v>
      </c>
      <c r="AE26" s="302">
        <v>6.6</v>
      </c>
      <c r="AF26" s="302">
        <v>3.3</v>
      </c>
      <c r="AG26" s="302">
        <v>3.1</v>
      </c>
      <c r="AH26" s="302">
        <v>4.5999999999999996</v>
      </c>
      <c r="AI26" s="302">
        <v>2.9</v>
      </c>
      <c r="AJ26" s="302">
        <v>21.5</v>
      </c>
      <c r="AK26" s="302">
        <v>47.5</v>
      </c>
      <c r="AL26" s="302">
        <v>34.9</v>
      </c>
      <c r="AM26" s="302">
        <v>22.7</v>
      </c>
      <c r="AN26" s="302">
        <v>62.1</v>
      </c>
      <c r="AO26" s="302">
        <v>61.9</v>
      </c>
      <c r="AP26" s="302">
        <v>75.599999999999994</v>
      </c>
      <c r="AQ26" s="302">
        <v>43.4</v>
      </c>
      <c r="AR26" s="302">
        <v>45.8</v>
      </c>
      <c r="AS26" s="302">
        <v>43.3</v>
      </c>
      <c r="AT26" s="302">
        <v>45</v>
      </c>
      <c r="AU26" s="302">
        <v>44</v>
      </c>
      <c r="AV26" s="302">
        <v>44.7</v>
      </c>
      <c r="AW26" s="302">
        <v>44.1</v>
      </c>
      <c r="AX26" s="302">
        <v>43.3</v>
      </c>
      <c r="AY26" s="302">
        <v>52.4</v>
      </c>
      <c r="AZ26" s="302">
        <v>19.8</v>
      </c>
      <c r="BA26" s="302">
        <v>37.299999999999997</v>
      </c>
      <c r="BB26" s="302">
        <v>38.4</v>
      </c>
      <c r="BC26" s="302">
        <v>37.1</v>
      </c>
      <c r="BD26" s="302">
        <v>37.1</v>
      </c>
      <c r="BE26" s="302">
        <v>20.7</v>
      </c>
      <c r="BF26" s="302">
        <v>33.700000000000003</v>
      </c>
      <c r="BG26" s="302">
        <v>35.4</v>
      </c>
      <c r="BH26" s="302">
        <v>31.3</v>
      </c>
      <c r="BI26" s="302">
        <v>25.9</v>
      </c>
      <c r="BJ26" s="302">
        <v>30.4</v>
      </c>
      <c r="BK26" s="302">
        <v>32.4</v>
      </c>
      <c r="BL26" s="302">
        <v>33.1</v>
      </c>
      <c r="BM26" s="302">
        <v>66.8</v>
      </c>
      <c r="BN26" s="302">
        <v>41</v>
      </c>
      <c r="BO26" s="302">
        <v>59</v>
      </c>
      <c r="BP26" s="302">
        <v>10.6</v>
      </c>
      <c r="BQ26" s="302">
        <v>29.5</v>
      </c>
      <c r="BR26" s="302">
        <v>53.2</v>
      </c>
      <c r="BS26" s="302">
        <v>45.6</v>
      </c>
      <c r="BT26" s="302">
        <v>5.4</v>
      </c>
      <c r="BU26" s="302">
        <v>5.2</v>
      </c>
      <c r="BV26" s="312">
        <v>43.9</v>
      </c>
      <c r="BW26" s="302">
        <v>43.5</v>
      </c>
      <c r="BX26" s="252"/>
      <c r="BY26" s="252"/>
      <c r="BZ26" s="252"/>
      <c r="CA26" s="252"/>
      <c r="CB26" s="252"/>
      <c r="CC26" s="302">
        <v>13.5</v>
      </c>
      <c r="CD26" s="302">
        <v>45.4</v>
      </c>
      <c r="CE26" s="302">
        <v>50</v>
      </c>
      <c r="CF26" s="302">
        <v>18.3</v>
      </c>
      <c r="CG26" s="253"/>
      <c r="CH26" s="302">
        <v>35.5</v>
      </c>
      <c r="CI26" s="302">
        <v>48.6</v>
      </c>
      <c r="CJ26" s="302">
        <v>48</v>
      </c>
      <c r="CK26" s="302">
        <v>13.2</v>
      </c>
      <c r="CL26" s="302">
        <v>49</v>
      </c>
      <c r="CM26" s="253"/>
      <c r="CN26" s="252"/>
      <c r="CO26" s="252"/>
      <c r="CP26" s="252"/>
      <c r="CQ26" s="252"/>
      <c r="CR26" s="252"/>
      <c r="CS26" s="252"/>
      <c r="CT26" s="252"/>
      <c r="CU26" s="252"/>
      <c r="CV26" s="268" t="str">
        <f t="shared" si="0"/>
        <v>GR</v>
      </c>
      <c r="CW26" s="46">
        <v>22</v>
      </c>
    </row>
    <row r="27" spans="1:101" x14ac:dyDescent="0.2">
      <c r="A27" s="193" t="s">
        <v>29</v>
      </c>
      <c r="B27" s="46">
        <v>23</v>
      </c>
      <c r="C27" s="272" t="s">
        <v>28</v>
      </c>
      <c r="D27" s="252">
        <v>24.6</v>
      </c>
      <c r="E27" s="252">
        <v>10.5</v>
      </c>
      <c r="F27" s="252">
        <v>17.8</v>
      </c>
      <c r="G27" s="252">
        <v>31</v>
      </c>
      <c r="H27" s="252">
        <v>16.399999999999999</v>
      </c>
      <c r="I27" s="252">
        <v>11.2</v>
      </c>
      <c r="J27" s="252">
        <v>32.700000000000003</v>
      </c>
      <c r="K27" s="252">
        <v>24.2</v>
      </c>
      <c r="L27" s="252">
        <v>17.2</v>
      </c>
      <c r="M27" s="252">
        <v>14.8</v>
      </c>
      <c r="N27" s="252">
        <v>15.7</v>
      </c>
      <c r="O27" s="252">
        <v>43.9</v>
      </c>
      <c r="P27" s="252">
        <v>17.3</v>
      </c>
      <c r="Q27" s="252">
        <v>17.5</v>
      </c>
      <c r="R27" s="252">
        <v>14.8</v>
      </c>
      <c r="S27" s="252">
        <v>24.2</v>
      </c>
      <c r="T27" s="252">
        <v>29.8</v>
      </c>
      <c r="U27" s="252">
        <v>17.600000000000001</v>
      </c>
      <c r="V27" s="252">
        <v>5</v>
      </c>
      <c r="W27" s="252">
        <v>10.3</v>
      </c>
      <c r="X27" s="252">
        <v>2.8</v>
      </c>
      <c r="Y27" s="252">
        <f t="array" ref="Y27:Y100">TRANSPOSE(Z26:DI26)</f>
        <v>2.1</v>
      </c>
      <c r="Z27" s="256">
        <v>0</v>
      </c>
      <c r="AA27" s="302">
        <v>9.5</v>
      </c>
      <c r="AB27" s="302">
        <v>1.3</v>
      </c>
      <c r="AC27" s="302">
        <v>2</v>
      </c>
      <c r="AD27" s="302">
        <v>1.2</v>
      </c>
      <c r="AE27" s="302">
        <v>7.7</v>
      </c>
      <c r="AF27" s="302">
        <v>4.3</v>
      </c>
      <c r="AG27" s="302">
        <v>1.8</v>
      </c>
      <c r="AH27" s="302">
        <v>2.9</v>
      </c>
      <c r="AI27" s="302">
        <v>0.9</v>
      </c>
      <c r="AJ27" s="302">
        <v>22.6</v>
      </c>
      <c r="AK27" s="302">
        <v>48.6</v>
      </c>
      <c r="AL27" s="302">
        <v>35.9</v>
      </c>
      <c r="AM27" s="302">
        <v>23.7</v>
      </c>
      <c r="AN27" s="302">
        <v>63.1</v>
      </c>
      <c r="AO27" s="302">
        <v>63</v>
      </c>
      <c r="AP27" s="302">
        <v>76.7</v>
      </c>
      <c r="AQ27" s="302">
        <v>44.5</v>
      </c>
      <c r="AR27" s="302">
        <v>46.9</v>
      </c>
      <c r="AS27" s="302">
        <v>44.3</v>
      </c>
      <c r="AT27" s="302">
        <v>46</v>
      </c>
      <c r="AU27" s="302">
        <v>45.1</v>
      </c>
      <c r="AV27" s="302">
        <v>45.7</v>
      </c>
      <c r="AW27" s="302">
        <v>45.1</v>
      </c>
      <c r="AX27" s="302">
        <v>44.3</v>
      </c>
      <c r="AY27" s="302">
        <v>53.5</v>
      </c>
      <c r="AZ27" s="302">
        <v>20.7</v>
      </c>
      <c r="BA27" s="302">
        <v>38.299999999999997</v>
      </c>
      <c r="BB27" s="302">
        <v>39.5</v>
      </c>
      <c r="BC27" s="302">
        <v>38.1</v>
      </c>
      <c r="BD27" s="302">
        <v>38.200000000000003</v>
      </c>
      <c r="BE27" s="302">
        <v>21.8</v>
      </c>
      <c r="BF27" s="302">
        <v>34.700000000000003</v>
      </c>
      <c r="BG27" s="302">
        <v>36.4</v>
      </c>
      <c r="BH27" s="302">
        <v>32.4</v>
      </c>
      <c r="BI27" s="302">
        <v>26.9</v>
      </c>
      <c r="BJ27" s="302">
        <v>31.5</v>
      </c>
      <c r="BK27" s="302">
        <v>33.5</v>
      </c>
      <c r="BL27" s="302">
        <v>34.1</v>
      </c>
      <c r="BM27" s="302">
        <v>67.900000000000006</v>
      </c>
      <c r="BN27" s="302">
        <v>42</v>
      </c>
      <c r="BO27" s="302">
        <v>60</v>
      </c>
      <c r="BP27" s="302">
        <v>8.5</v>
      </c>
      <c r="BQ27" s="302">
        <v>30.5</v>
      </c>
      <c r="BR27" s="302">
        <v>54.2</v>
      </c>
      <c r="BS27" s="302">
        <v>46.7</v>
      </c>
      <c r="BT27" s="302">
        <v>3.6</v>
      </c>
      <c r="BU27" s="302">
        <v>3.7</v>
      </c>
      <c r="BV27" s="312">
        <v>44.7</v>
      </c>
      <c r="BW27" s="302">
        <v>44.3</v>
      </c>
      <c r="BX27" s="252"/>
      <c r="BY27" s="252"/>
      <c r="BZ27" s="252"/>
      <c r="CA27" s="252"/>
      <c r="CB27" s="252"/>
      <c r="CC27" s="302">
        <v>12</v>
      </c>
      <c r="CD27" s="302">
        <v>46.2</v>
      </c>
      <c r="CE27" s="302">
        <v>50.9</v>
      </c>
      <c r="CF27" s="302">
        <v>19.100000000000001</v>
      </c>
      <c r="CG27" s="253"/>
      <c r="CH27" s="302">
        <v>36.4</v>
      </c>
      <c r="CI27" s="302">
        <v>49.4</v>
      </c>
      <c r="CJ27" s="302">
        <v>48.8</v>
      </c>
      <c r="CK27" s="302">
        <v>14</v>
      </c>
      <c r="CL27" s="302">
        <v>49.8</v>
      </c>
      <c r="CM27" s="253"/>
      <c r="CN27" s="252"/>
      <c r="CO27" s="252"/>
      <c r="CP27" s="252"/>
      <c r="CQ27" s="252"/>
      <c r="CR27" s="252"/>
      <c r="CS27" s="252"/>
      <c r="CT27" s="252"/>
      <c r="CU27" s="252"/>
      <c r="CV27" s="268" t="str">
        <f t="shared" si="0"/>
        <v>HA</v>
      </c>
      <c r="CW27" s="46">
        <v>23</v>
      </c>
    </row>
    <row r="28" spans="1:101" x14ac:dyDescent="0.2">
      <c r="A28" s="193" t="s">
        <v>33</v>
      </c>
      <c r="B28" s="46">
        <v>24</v>
      </c>
      <c r="C28" s="272" t="s">
        <v>32</v>
      </c>
      <c r="D28" s="252">
        <v>32.9</v>
      </c>
      <c r="E28" s="252">
        <v>18.7</v>
      </c>
      <c r="F28" s="252">
        <v>26</v>
      </c>
      <c r="G28" s="252">
        <v>39.200000000000003</v>
      </c>
      <c r="H28" s="252">
        <v>24.6</v>
      </c>
      <c r="I28" s="252">
        <v>19.399999999999999</v>
      </c>
      <c r="J28" s="252">
        <v>40.9</v>
      </c>
      <c r="K28" s="252">
        <v>32.4</v>
      </c>
      <c r="L28" s="252">
        <v>25.5</v>
      </c>
      <c r="M28" s="252">
        <v>23</v>
      </c>
      <c r="N28" s="252">
        <v>23.9</v>
      </c>
      <c r="O28" s="252">
        <v>51.4</v>
      </c>
      <c r="P28" s="252">
        <v>25.5</v>
      </c>
      <c r="Q28" s="252">
        <v>25.7</v>
      </c>
      <c r="R28" s="252">
        <v>23.1</v>
      </c>
      <c r="S28" s="252">
        <v>32.4</v>
      </c>
      <c r="T28" s="252">
        <v>38</v>
      </c>
      <c r="U28" s="252">
        <v>25.8</v>
      </c>
      <c r="V28" s="252">
        <v>11.8</v>
      </c>
      <c r="W28" s="252">
        <v>2.2000000000000002</v>
      </c>
      <c r="X28" s="252">
        <v>11</v>
      </c>
      <c r="Y28" s="252">
        <v>11.6</v>
      </c>
      <c r="Z28" s="252">
        <f t="array" ref="Z28:Z100">TRANSPOSE(AA27:DJ27)</f>
        <v>9.5</v>
      </c>
      <c r="AA28" s="256">
        <v>0</v>
      </c>
      <c r="AB28" s="302">
        <v>10.5</v>
      </c>
      <c r="AC28" s="302">
        <v>10.4</v>
      </c>
      <c r="AD28" s="302">
        <v>9.6999999999999993</v>
      </c>
      <c r="AE28" s="302">
        <v>15.9</v>
      </c>
      <c r="AF28" s="302">
        <v>12.6</v>
      </c>
      <c r="AG28" s="302">
        <v>9.3000000000000007</v>
      </c>
      <c r="AH28" s="302">
        <v>8.6</v>
      </c>
      <c r="AI28" s="302">
        <v>8.6999999999999993</v>
      </c>
      <c r="AJ28" s="302">
        <v>30.8</v>
      </c>
      <c r="AK28" s="302">
        <v>56.8</v>
      </c>
      <c r="AL28" s="302">
        <v>44.2</v>
      </c>
      <c r="AM28" s="302">
        <v>31.9</v>
      </c>
      <c r="AN28" s="302">
        <v>71.400000000000006</v>
      </c>
      <c r="AO28" s="302">
        <v>71.2</v>
      </c>
      <c r="AP28" s="302">
        <v>84.9</v>
      </c>
      <c r="AQ28" s="302">
        <v>52.7</v>
      </c>
      <c r="AR28" s="302">
        <v>55.1</v>
      </c>
      <c r="AS28" s="302">
        <v>52.6</v>
      </c>
      <c r="AT28" s="302">
        <v>54.3</v>
      </c>
      <c r="AU28" s="302">
        <v>53.3</v>
      </c>
      <c r="AV28" s="302">
        <v>54</v>
      </c>
      <c r="AW28" s="302">
        <v>53.3</v>
      </c>
      <c r="AX28" s="302">
        <v>52.5</v>
      </c>
      <c r="AY28" s="302">
        <v>61.7</v>
      </c>
      <c r="AZ28" s="302">
        <v>28.9</v>
      </c>
      <c r="BA28" s="302">
        <v>46.6</v>
      </c>
      <c r="BB28" s="302">
        <v>47.7</v>
      </c>
      <c r="BC28" s="302">
        <v>46.4</v>
      </c>
      <c r="BD28" s="302">
        <v>46.4</v>
      </c>
      <c r="BE28" s="302">
        <v>30</v>
      </c>
      <c r="BF28" s="302">
        <v>43</v>
      </c>
      <c r="BG28" s="302">
        <v>44.7</v>
      </c>
      <c r="BH28" s="302">
        <v>40.6</v>
      </c>
      <c r="BI28" s="302">
        <v>35.200000000000003</v>
      </c>
      <c r="BJ28" s="302">
        <v>39.700000000000003</v>
      </c>
      <c r="BK28" s="302">
        <v>41.7</v>
      </c>
      <c r="BL28" s="302">
        <v>42.4</v>
      </c>
      <c r="BM28" s="302">
        <v>76.099999999999994</v>
      </c>
      <c r="BN28" s="302">
        <v>50.3</v>
      </c>
      <c r="BO28" s="302">
        <v>68.2</v>
      </c>
      <c r="BP28" s="302">
        <v>1.3</v>
      </c>
      <c r="BQ28" s="302">
        <v>38.799999999999997</v>
      </c>
      <c r="BR28" s="302">
        <v>62.5</v>
      </c>
      <c r="BS28" s="302">
        <v>54.9</v>
      </c>
      <c r="BT28" s="302">
        <v>9</v>
      </c>
      <c r="BU28" s="302">
        <v>9.1</v>
      </c>
      <c r="BV28" s="312">
        <v>52.2</v>
      </c>
      <c r="BW28" s="302">
        <v>52.6</v>
      </c>
      <c r="BX28" s="252"/>
      <c r="BY28" s="252"/>
      <c r="BZ28" s="252"/>
      <c r="CA28" s="252"/>
      <c r="CB28" s="252"/>
      <c r="CC28" s="302">
        <v>3.9</v>
      </c>
      <c r="CD28" s="302">
        <v>54.4</v>
      </c>
      <c r="CE28" s="302">
        <v>59.1</v>
      </c>
      <c r="CF28" s="302">
        <v>27.3</v>
      </c>
      <c r="CG28" s="253"/>
      <c r="CH28" s="302">
        <v>44.6</v>
      </c>
      <c r="CI28" s="302">
        <v>57.7</v>
      </c>
      <c r="CJ28" s="302">
        <v>57</v>
      </c>
      <c r="CK28" s="302">
        <v>22.2</v>
      </c>
      <c r="CL28" s="302">
        <v>58</v>
      </c>
      <c r="CM28" s="253"/>
      <c r="CN28" s="252"/>
      <c r="CO28" s="252"/>
      <c r="CP28" s="252"/>
      <c r="CQ28" s="252"/>
      <c r="CR28" s="252"/>
      <c r="CS28" s="252"/>
      <c r="CT28" s="252"/>
      <c r="CU28" s="252"/>
      <c r="CV28" s="268" t="str">
        <f t="shared" si="0"/>
        <v>NI</v>
      </c>
      <c r="CW28" s="46">
        <v>24</v>
      </c>
    </row>
    <row r="29" spans="1:101" x14ac:dyDescent="0.2">
      <c r="A29" s="193" t="s">
        <v>281</v>
      </c>
      <c r="B29" s="46">
        <v>25</v>
      </c>
      <c r="C29" s="272" t="s">
        <v>171</v>
      </c>
      <c r="D29" s="252">
        <v>24.6</v>
      </c>
      <c r="E29" s="252">
        <v>10.5</v>
      </c>
      <c r="F29" s="252">
        <v>17.7</v>
      </c>
      <c r="G29" s="252">
        <v>31</v>
      </c>
      <c r="H29" s="252">
        <v>16.3</v>
      </c>
      <c r="I29" s="252">
        <v>10.3</v>
      </c>
      <c r="J29" s="252">
        <v>32.6</v>
      </c>
      <c r="K29" s="252">
        <v>24.1</v>
      </c>
      <c r="L29" s="252">
        <v>17.2</v>
      </c>
      <c r="M29" s="252">
        <v>13.9</v>
      </c>
      <c r="N29" s="252">
        <v>15.6</v>
      </c>
      <c r="O29" s="252">
        <v>43.9</v>
      </c>
      <c r="P29" s="252">
        <v>17.2</v>
      </c>
      <c r="Q29" s="252">
        <v>17.399999999999999</v>
      </c>
      <c r="R29" s="252">
        <v>14.8</v>
      </c>
      <c r="S29" s="252">
        <v>24.2</v>
      </c>
      <c r="T29" s="252">
        <v>29.7</v>
      </c>
      <c r="U29" s="252">
        <v>17.5</v>
      </c>
      <c r="V29" s="252">
        <v>6.1</v>
      </c>
      <c r="W29" s="252">
        <v>11.4</v>
      </c>
      <c r="X29" s="252">
        <v>2.4</v>
      </c>
      <c r="Y29" s="252">
        <v>1.5</v>
      </c>
      <c r="Z29" s="252">
        <v>1.3</v>
      </c>
      <c r="AA29" s="252">
        <f t="array" ref="AA29:AA100">TRANSPOSE(AB28:DK28)</f>
        <v>10.5</v>
      </c>
      <c r="AB29" s="256">
        <v>0</v>
      </c>
      <c r="AC29" s="302">
        <v>0.7</v>
      </c>
      <c r="AD29" s="302">
        <v>1.5</v>
      </c>
      <c r="AE29" s="302">
        <v>7.7</v>
      </c>
      <c r="AF29" s="302">
        <v>4.4000000000000004</v>
      </c>
      <c r="AG29" s="302">
        <v>2.9</v>
      </c>
      <c r="AH29" s="302">
        <v>3.2</v>
      </c>
      <c r="AI29" s="302">
        <v>2</v>
      </c>
      <c r="AJ29" s="302">
        <v>22.6</v>
      </c>
      <c r="AK29" s="302">
        <v>48.6</v>
      </c>
      <c r="AL29" s="302">
        <v>36</v>
      </c>
      <c r="AM29" s="302">
        <v>23.7</v>
      </c>
      <c r="AN29" s="302">
        <v>63.2</v>
      </c>
      <c r="AO29" s="302">
        <v>63</v>
      </c>
      <c r="AP29" s="302">
        <v>76.599999999999994</v>
      </c>
      <c r="AQ29" s="302">
        <v>45.8</v>
      </c>
      <c r="AR29" s="302">
        <v>46.9</v>
      </c>
      <c r="AS29" s="302">
        <v>44.4</v>
      </c>
      <c r="AT29" s="302">
        <v>46.1</v>
      </c>
      <c r="AU29" s="302">
        <v>45.1</v>
      </c>
      <c r="AV29" s="302">
        <v>45.8</v>
      </c>
      <c r="AW29" s="302">
        <v>45.1</v>
      </c>
      <c r="AX29" s="302">
        <v>44.3</v>
      </c>
      <c r="AY29" s="302">
        <v>53.5</v>
      </c>
      <c r="AZ29" s="302">
        <v>20.6</v>
      </c>
      <c r="BA29" s="302">
        <v>38.4</v>
      </c>
      <c r="BB29" s="302">
        <v>39.5</v>
      </c>
      <c r="BC29" s="302">
        <v>38.200000000000003</v>
      </c>
      <c r="BD29" s="302">
        <v>38.200000000000003</v>
      </c>
      <c r="BE29" s="302">
        <v>21.8</v>
      </c>
      <c r="BF29" s="302">
        <v>34.799999999999997</v>
      </c>
      <c r="BG29" s="302">
        <v>36.5</v>
      </c>
      <c r="BH29" s="302">
        <v>32.4</v>
      </c>
      <c r="BI29" s="302">
        <v>27</v>
      </c>
      <c r="BJ29" s="302">
        <v>31.5</v>
      </c>
      <c r="BK29" s="302">
        <v>33.5</v>
      </c>
      <c r="BL29" s="302">
        <v>34.200000000000003</v>
      </c>
      <c r="BM29" s="302">
        <v>67.900000000000006</v>
      </c>
      <c r="BN29" s="302">
        <v>42.1</v>
      </c>
      <c r="BO29" s="302">
        <v>60</v>
      </c>
      <c r="BP29" s="302">
        <v>9.8000000000000007</v>
      </c>
      <c r="BQ29" s="302">
        <v>30.6</v>
      </c>
      <c r="BR29" s="302">
        <v>54.3</v>
      </c>
      <c r="BS29" s="302">
        <v>46.7</v>
      </c>
      <c r="BT29" s="302">
        <v>4</v>
      </c>
      <c r="BU29" s="302">
        <v>3.8</v>
      </c>
      <c r="BV29" s="312">
        <v>45.2</v>
      </c>
      <c r="BW29" s="302">
        <v>44.3</v>
      </c>
      <c r="BX29" s="252"/>
      <c r="BY29" s="252"/>
      <c r="BZ29" s="252"/>
      <c r="CA29" s="252"/>
      <c r="CB29" s="252"/>
      <c r="CC29" s="302">
        <v>11.5</v>
      </c>
      <c r="CD29" s="302">
        <v>46.1</v>
      </c>
      <c r="CE29" s="302">
        <v>50.8</v>
      </c>
      <c r="CF29" s="302">
        <v>19</v>
      </c>
      <c r="CG29" s="253"/>
      <c r="CH29" s="302">
        <v>36.299999999999997</v>
      </c>
      <c r="CI29" s="302">
        <v>49.4</v>
      </c>
      <c r="CJ29" s="302">
        <v>48.8</v>
      </c>
      <c r="CK29" s="302">
        <v>13.9</v>
      </c>
      <c r="CL29" s="302">
        <v>49.8</v>
      </c>
      <c r="CM29" s="253"/>
      <c r="CN29" s="252"/>
      <c r="CO29" s="252"/>
      <c r="CP29" s="252"/>
      <c r="CQ29" s="252"/>
      <c r="CR29" s="252"/>
      <c r="CS29" s="252"/>
      <c r="CT29" s="252"/>
      <c r="CU29" s="252"/>
      <c r="CV29" s="268" t="str">
        <f t="shared" si="0"/>
        <v>FG</v>
      </c>
      <c r="CW29" s="46">
        <v>25</v>
      </c>
    </row>
    <row r="30" spans="1:101" x14ac:dyDescent="0.2">
      <c r="A30" s="193" t="s">
        <v>37</v>
      </c>
      <c r="B30" s="46">
        <v>26</v>
      </c>
      <c r="C30" s="272" t="s">
        <v>36</v>
      </c>
      <c r="D30" s="252">
        <v>25</v>
      </c>
      <c r="E30" s="252">
        <v>10.9</v>
      </c>
      <c r="F30" s="252">
        <v>18.2</v>
      </c>
      <c r="G30" s="252">
        <v>31.4</v>
      </c>
      <c r="H30" s="252">
        <v>16.7</v>
      </c>
      <c r="I30" s="252">
        <v>8.9</v>
      </c>
      <c r="J30" s="252">
        <v>33</v>
      </c>
      <c r="K30" s="252">
        <v>24.6</v>
      </c>
      <c r="L30" s="252">
        <v>17.600000000000001</v>
      </c>
      <c r="M30" s="252">
        <v>14.4</v>
      </c>
      <c r="N30" s="252">
        <v>16.100000000000001</v>
      </c>
      <c r="O30" s="252">
        <v>43.8</v>
      </c>
      <c r="P30" s="252">
        <v>17.7</v>
      </c>
      <c r="Q30" s="252">
        <v>17.8</v>
      </c>
      <c r="R30" s="252">
        <v>15.2</v>
      </c>
      <c r="S30" s="252">
        <v>24.6</v>
      </c>
      <c r="T30" s="252">
        <v>30.1</v>
      </c>
      <c r="U30" s="252">
        <v>18</v>
      </c>
      <c r="V30" s="252">
        <v>6.7</v>
      </c>
      <c r="W30" s="252">
        <v>12.1</v>
      </c>
      <c r="X30" s="252">
        <v>2.2999999999999998</v>
      </c>
      <c r="Y30" s="252">
        <v>1.4</v>
      </c>
      <c r="Z30" s="252">
        <v>2</v>
      </c>
      <c r="AA30" s="252">
        <v>10.4</v>
      </c>
      <c r="AB30" s="252">
        <f t="array" ref="AB30:AB100">TRANSPOSE(AC29:DL29)</f>
        <v>0.7</v>
      </c>
      <c r="AC30" s="256">
        <v>0</v>
      </c>
      <c r="AD30" s="302">
        <v>2.2000000000000002</v>
      </c>
      <c r="AE30" s="302">
        <v>8.1999999999999993</v>
      </c>
      <c r="AF30" s="302">
        <v>4.0999999999999996</v>
      </c>
      <c r="AG30" s="302">
        <v>3.6</v>
      </c>
      <c r="AH30" s="302">
        <v>3.3</v>
      </c>
      <c r="AI30" s="302">
        <v>2.7</v>
      </c>
      <c r="AJ30" s="302">
        <v>23</v>
      </c>
      <c r="AK30" s="302">
        <v>49</v>
      </c>
      <c r="AL30" s="302">
        <v>36.4</v>
      </c>
      <c r="AM30" s="302">
        <v>24.2</v>
      </c>
      <c r="AN30" s="302">
        <v>63.6</v>
      </c>
      <c r="AO30" s="302">
        <v>63.4</v>
      </c>
      <c r="AP30" s="302">
        <v>77.2</v>
      </c>
      <c r="AQ30" s="302">
        <v>44.9</v>
      </c>
      <c r="AR30" s="302">
        <v>47.3</v>
      </c>
      <c r="AS30" s="302">
        <v>44.8</v>
      </c>
      <c r="AT30" s="302">
        <v>46.5</v>
      </c>
      <c r="AU30" s="302">
        <v>45.6</v>
      </c>
      <c r="AV30" s="302">
        <v>46.2</v>
      </c>
      <c r="AW30" s="302">
        <v>45.6</v>
      </c>
      <c r="AX30" s="302">
        <v>44.8</v>
      </c>
      <c r="AY30" s="302">
        <v>54</v>
      </c>
      <c r="AZ30" s="302">
        <v>21</v>
      </c>
      <c r="BA30" s="302">
        <v>38.799999999999997</v>
      </c>
      <c r="BB30" s="302">
        <v>40</v>
      </c>
      <c r="BC30" s="302">
        <v>38.6</v>
      </c>
      <c r="BD30" s="302">
        <v>38.6</v>
      </c>
      <c r="BE30" s="302">
        <v>22.3</v>
      </c>
      <c r="BF30" s="302">
        <v>35.200000000000003</v>
      </c>
      <c r="BG30" s="302">
        <v>36.9</v>
      </c>
      <c r="BH30" s="302">
        <v>32.9</v>
      </c>
      <c r="BI30" s="302">
        <v>27.4</v>
      </c>
      <c r="BJ30" s="302">
        <v>32</v>
      </c>
      <c r="BK30" s="302">
        <v>34</v>
      </c>
      <c r="BL30" s="302">
        <v>34.6</v>
      </c>
      <c r="BM30" s="302">
        <v>68.400000000000006</v>
      </c>
      <c r="BN30" s="302">
        <v>42.5</v>
      </c>
      <c r="BO30" s="302">
        <v>60.5</v>
      </c>
      <c r="BP30" s="302">
        <v>9.4</v>
      </c>
      <c r="BQ30" s="302">
        <v>31</v>
      </c>
      <c r="BR30" s="302">
        <v>54.7</v>
      </c>
      <c r="BS30" s="302">
        <v>47.1</v>
      </c>
      <c r="BT30" s="302">
        <v>4.2</v>
      </c>
      <c r="BU30" s="302">
        <v>3.9</v>
      </c>
      <c r="BV30" s="312">
        <v>44.4</v>
      </c>
      <c r="BW30" s="302">
        <v>44.7</v>
      </c>
      <c r="BX30" s="252"/>
      <c r="BY30" s="252"/>
      <c r="BZ30" s="252"/>
      <c r="CA30" s="252"/>
      <c r="CB30" s="252"/>
      <c r="CC30" s="302">
        <v>11.6</v>
      </c>
      <c r="CD30" s="302">
        <v>46.5</v>
      </c>
      <c r="CE30" s="302">
        <v>51.2</v>
      </c>
      <c r="CF30" s="302">
        <v>19.5</v>
      </c>
      <c r="CG30" s="253"/>
      <c r="CH30" s="302">
        <v>36.700000000000003</v>
      </c>
      <c r="CI30" s="302">
        <v>49.8</v>
      </c>
      <c r="CJ30" s="302">
        <v>49.2</v>
      </c>
      <c r="CK30" s="302">
        <v>14.4</v>
      </c>
      <c r="CL30" s="302">
        <v>50.2</v>
      </c>
      <c r="CM30" s="253"/>
      <c r="CN30" s="252"/>
      <c r="CO30" s="252"/>
      <c r="CP30" s="252"/>
      <c r="CQ30" s="252"/>
      <c r="CR30" s="252"/>
      <c r="CS30" s="252"/>
      <c r="CT30" s="252"/>
      <c r="CU30" s="252"/>
      <c r="CV30" s="268" t="str">
        <f t="shared" si="0"/>
        <v>OC</v>
      </c>
      <c r="CW30" s="46">
        <v>26</v>
      </c>
    </row>
    <row r="31" spans="1:101" x14ac:dyDescent="0.2">
      <c r="A31" s="193" t="s">
        <v>40</v>
      </c>
      <c r="B31" s="46">
        <v>27</v>
      </c>
      <c r="C31" s="272" t="s">
        <v>39</v>
      </c>
      <c r="D31" s="252">
        <v>24.3</v>
      </c>
      <c r="E31" s="252">
        <v>10.199999999999999</v>
      </c>
      <c r="F31" s="252">
        <v>17.5</v>
      </c>
      <c r="G31" s="252">
        <v>30.7</v>
      </c>
      <c r="H31" s="252">
        <v>16.100000000000001</v>
      </c>
      <c r="I31" s="252">
        <v>9.9</v>
      </c>
      <c r="J31" s="252">
        <v>32.4</v>
      </c>
      <c r="K31" s="252">
        <v>23.9</v>
      </c>
      <c r="L31" s="252">
        <v>16.899999999999999</v>
      </c>
      <c r="M31" s="252">
        <v>13.4</v>
      </c>
      <c r="N31" s="252">
        <v>15.4</v>
      </c>
      <c r="O31" s="252">
        <v>43.8</v>
      </c>
      <c r="P31" s="252">
        <v>17</v>
      </c>
      <c r="Q31" s="252">
        <v>17.2</v>
      </c>
      <c r="R31" s="252">
        <v>14.5</v>
      </c>
      <c r="S31" s="252">
        <v>23.9</v>
      </c>
      <c r="T31" s="252">
        <v>29.5</v>
      </c>
      <c r="U31" s="252">
        <v>17.3</v>
      </c>
      <c r="V31" s="252">
        <v>5.0999999999999996</v>
      </c>
      <c r="W31" s="252">
        <v>10.6</v>
      </c>
      <c r="X31" s="252">
        <v>2.2000000000000002</v>
      </c>
      <c r="Y31" s="252">
        <v>1.5</v>
      </c>
      <c r="Z31" s="252">
        <v>1.2</v>
      </c>
      <c r="AA31" s="252">
        <v>9.6999999999999993</v>
      </c>
      <c r="AB31" s="252">
        <v>1.5</v>
      </c>
      <c r="AC31" s="252">
        <f t="array" ref="AC31:AC100">TRANSPOSE(AD30:DM30)</f>
        <v>2.2000000000000002</v>
      </c>
      <c r="AD31" s="256">
        <v>0</v>
      </c>
      <c r="AE31" s="302">
        <v>6.8</v>
      </c>
      <c r="AF31" s="302">
        <v>3.5</v>
      </c>
      <c r="AG31" s="302">
        <v>2.4</v>
      </c>
      <c r="AH31" s="302">
        <v>4.7</v>
      </c>
      <c r="AI31" s="302">
        <v>2.2000000000000002</v>
      </c>
      <c r="AJ31" s="302">
        <v>21.7</v>
      </c>
      <c r="AK31" s="302">
        <v>47.7</v>
      </c>
      <c r="AL31" s="302">
        <v>35.1</v>
      </c>
      <c r="AM31" s="302">
        <v>22.8</v>
      </c>
      <c r="AN31" s="302">
        <v>62.3</v>
      </c>
      <c r="AO31" s="302">
        <v>62.1</v>
      </c>
      <c r="AP31" s="302">
        <v>75.8</v>
      </c>
      <c r="AQ31" s="302">
        <v>43.6</v>
      </c>
      <c r="AR31" s="302">
        <v>46</v>
      </c>
      <c r="AS31" s="302">
        <v>43.5</v>
      </c>
      <c r="AT31" s="302">
        <v>45.2</v>
      </c>
      <c r="AU31" s="302">
        <v>44.2</v>
      </c>
      <c r="AV31" s="302">
        <v>44.9</v>
      </c>
      <c r="AW31" s="302">
        <v>44.2</v>
      </c>
      <c r="AX31" s="302">
        <v>43.4</v>
      </c>
      <c r="AY31" s="302">
        <v>52.6</v>
      </c>
      <c r="AZ31" s="302">
        <v>20.399999999999999</v>
      </c>
      <c r="BA31" s="302">
        <v>37.5</v>
      </c>
      <c r="BB31" s="302">
        <v>38.6</v>
      </c>
      <c r="BC31" s="302">
        <v>37.299999999999997</v>
      </c>
      <c r="BD31" s="302">
        <v>37.299999999999997</v>
      </c>
      <c r="BE31" s="302">
        <v>20.9</v>
      </c>
      <c r="BF31" s="302">
        <v>33.9</v>
      </c>
      <c r="BG31" s="302">
        <v>35.6</v>
      </c>
      <c r="BH31" s="302">
        <v>31.5</v>
      </c>
      <c r="BI31" s="302">
        <v>26.1</v>
      </c>
      <c r="BJ31" s="302">
        <v>30.6</v>
      </c>
      <c r="BK31" s="302">
        <v>32.6</v>
      </c>
      <c r="BL31" s="302">
        <v>33.299999999999997</v>
      </c>
      <c r="BM31" s="302">
        <v>67</v>
      </c>
      <c r="BN31" s="302">
        <v>41.2</v>
      </c>
      <c r="BO31" s="302">
        <v>59.1</v>
      </c>
      <c r="BP31" s="302">
        <v>9.1999999999999993</v>
      </c>
      <c r="BQ31" s="302">
        <v>29.7</v>
      </c>
      <c r="BR31" s="302">
        <v>53.4</v>
      </c>
      <c r="BS31" s="302">
        <v>45.8</v>
      </c>
      <c r="BT31" s="302">
        <v>10.5</v>
      </c>
      <c r="BU31" s="302">
        <v>4.7</v>
      </c>
      <c r="BV31" s="312">
        <v>44.5</v>
      </c>
      <c r="BW31" s="302">
        <v>44</v>
      </c>
      <c r="BX31" s="252"/>
      <c r="BY31" s="252"/>
      <c r="BZ31" s="252"/>
      <c r="CA31" s="252"/>
      <c r="CB31" s="252"/>
      <c r="CC31" s="302">
        <v>12.3</v>
      </c>
      <c r="CD31" s="302">
        <v>45.9</v>
      </c>
      <c r="CE31" s="302">
        <v>50.1</v>
      </c>
      <c r="CF31" s="302">
        <v>18.8</v>
      </c>
      <c r="CG31" s="253"/>
      <c r="CH31" s="302">
        <v>36.1</v>
      </c>
      <c r="CI31" s="302">
        <v>49.1</v>
      </c>
      <c r="CJ31" s="302">
        <v>48.5</v>
      </c>
      <c r="CK31" s="302">
        <v>13.7</v>
      </c>
      <c r="CL31" s="302">
        <v>49.5</v>
      </c>
      <c r="CM31" s="253"/>
      <c r="CN31" s="252"/>
      <c r="CO31" s="252"/>
      <c r="CP31" s="252"/>
      <c r="CQ31" s="252"/>
      <c r="CR31" s="252"/>
      <c r="CS31" s="252"/>
      <c r="CT31" s="252"/>
      <c r="CU31" s="252"/>
      <c r="CV31" s="268" t="str">
        <f t="shared" si="0"/>
        <v>OV</v>
      </c>
      <c r="CW31" s="46">
        <v>27</v>
      </c>
    </row>
    <row r="32" spans="1:101" x14ac:dyDescent="0.2">
      <c r="A32" s="193" t="s">
        <v>43</v>
      </c>
      <c r="B32" s="46">
        <v>28</v>
      </c>
      <c r="C32" s="272" t="s">
        <v>42</v>
      </c>
      <c r="D32" s="252">
        <v>18.2</v>
      </c>
      <c r="E32" s="252">
        <v>4</v>
      </c>
      <c r="F32" s="252">
        <v>11.3</v>
      </c>
      <c r="G32" s="252">
        <v>24.5</v>
      </c>
      <c r="H32" s="252">
        <v>9.9</v>
      </c>
      <c r="I32" s="252">
        <v>11</v>
      </c>
      <c r="J32" s="252">
        <v>26.2</v>
      </c>
      <c r="K32" s="252">
        <v>17.7</v>
      </c>
      <c r="L32" s="252">
        <v>10.8</v>
      </c>
      <c r="M32" s="252">
        <v>12.4</v>
      </c>
      <c r="N32" s="252">
        <v>9.1999999999999993</v>
      </c>
      <c r="O32" s="252">
        <v>37.700000000000003</v>
      </c>
      <c r="P32" s="252">
        <v>10.8</v>
      </c>
      <c r="Q32" s="252">
        <v>11</v>
      </c>
      <c r="R32" s="252">
        <v>8.3000000000000007</v>
      </c>
      <c r="S32" s="252">
        <v>17.7</v>
      </c>
      <c r="T32" s="252">
        <v>23.3</v>
      </c>
      <c r="U32" s="252">
        <v>11.1</v>
      </c>
      <c r="V32" s="252">
        <v>10.1</v>
      </c>
      <c r="W32" s="252">
        <v>16.8</v>
      </c>
      <c r="X32" s="252">
        <v>6</v>
      </c>
      <c r="Y32" s="252">
        <v>6.6</v>
      </c>
      <c r="Z32" s="252">
        <v>7.7</v>
      </c>
      <c r="AA32" s="252">
        <v>15.9</v>
      </c>
      <c r="AB32" s="252">
        <v>7.7</v>
      </c>
      <c r="AC32" s="252">
        <v>8.1999999999999993</v>
      </c>
      <c r="AD32" s="252">
        <f t="array" ref="AD32:AD100">TRANSPOSE(AE31:DN31)</f>
        <v>6.8</v>
      </c>
      <c r="AE32" s="256">
        <v>0</v>
      </c>
      <c r="AF32" s="302">
        <v>2.7</v>
      </c>
      <c r="AG32" s="302">
        <v>6.9</v>
      </c>
      <c r="AH32" s="302">
        <v>10.9</v>
      </c>
      <c r="AI32" s="302">
        <v>6.7</v>
      </c>
      <c r="AJ32" s="302">
        <v>16.2</v>
      </c>
      <c r="AK32" s="302">
        <v>42.2</v>
      </c>
      <c r="AL32" s="302">
        <v>29.6</v>
      </c>
      <c r="AM32" s="302">
        <v>17.3</v>
      </c>
      <c r="AN32" s="302">
        <v>56.7</v>
      </c>
      <c r="AO32" s="302">
        <v>56.6</v>
      </c>
      <c r="AP32" s="302">
        <v>70.3</v>
      </c>
      <c r="AQ32" s="302">
        <v>38.1</v>
      </c>
      <c r="AR32" s="302">
        <v>40.5</v>
      </c>
      <c r="AS32" s="302">
        <v>37.9</v>
      </c>
      <c r="AT32" s="302">
        <v>39.700000000000003</v>
      </c>
      <c r="AU32" s="302">
        <v>38.700000000000003</v>
      </c>
      <c r="AV32" s="302">
        <v>39.299999999999997</v>
      </c>
      <c r="AW32" s="302">
        <v>38.700000000000003</v>
      </c>
      <c r="AX32" s="302">
        <v>37.9</v>
      </c>
      <c r="AY32" s="302">
        <v>47.1</v>
      </c>
      <c r="AZ32" s="302">
        <v>14.4</v>
      </c>
      <c r="BA32" s="302">
        <v>31.9</v>
      </c>
      <c r="BB32" s="302">
        <v>33.1</v>
      </c>
      <c r="BC32" s="302">
        <v>31.8</v>
      </c>
      <c r="BD32" s="302">
        <v>31.8</v>
      </c>
      <c r="BE32" s="302">
        <v>15.4</v>
      </c>
      <c r="BF32" s="302">
        <v>28.4</v>
      </c>
      <c r="BG32" s="302">
        <v>30.1</v>
      </c>
      <c r="BH32" s="302">
        <v>26</v>
      </c>
      <c r="BI32" s="302">
        <v>20.6</v>
      </c>
      <c r="BJ32" s="302">
        <v>25.1</v>
      </c>
      <c r="BK32" s="302">
        <v>27.1</v>
      </c>
      <c r="BL32" s="302">
        <v>27.8</v>
      </c>
      <c r="BM32" s="302">
        <v>61.5</v>
      </c>
      <c r="BN32" s="302">
        <v>35.6</v>
      </c>
      <c r="BO32" s="302">
        <v>53.6</v>
      </c>
      <c r="BP32" s="302">
        <v>13.8</v>
      </c>
      <c r="BQ32" s="302">
        <v>24.2</v>
      </c>
      <c r="BR32" s="302">
        <v>47.9</v>
      </c>
      <c r="BS32" s="302">
        <v>40.299999999999997</v>
      </c>
      <c r="BT32" s="302">
        <v>11.5</v>
      </c>
      <c r="BU32" s="302">
        <v>11.1</v>
      </c>
      <c r="BV32" s="312">
        <v>38.5</v>
      </c>
      <c r="BW32" s="302">
        <v>37.799999999999997</v>
      </c>
      <c r="BX32" s="252"/>
      <c r="BY32" s="252"/>
      <c r="BZ32" s="252"/>
      <c r="CA32" s="252"/>
      <c r="CB32" s="252"/>
      <c r="CC32" s="302">
        <v>18.5</v>
      </c>
      <c r="CD32" s="302">
        <v>39.700000000000003</v>
      </c>
      <c r="CE32" s="302">
        <v>44.4</v>
      </c>
      <c r="CF32" s="302">
        <v>12.6</v>
      </c>
      <c r="CG32" s="253"/>
      <c r="CH32" s="302">
        <v>29.9</v>
      </c>
      <c r="CI32" s="302">
        <v>43</v>
      </c>
      <c r="CJ32" s="302">
        <v>42.3</v>
      </c>
      <c r="CK32" s="302">
        <v>7.5</v>
      </c>
      <c r="CL32" s="302">
        <v>43.3</v>
      </c>
      <c r="CM32" s="253"/>
      <c r="CN32" s="252"/>
      <c r="CO32" s="252"/>
      <c r="CP32" s="252"/>
      <c r="CQ32" s="252"/>
      <c r="CR32" s="252"/>
      <c r="CS32" s="252"/>
      <c r="CT32" s="252"/>
      <c r="CU32" s="252"/>
      <c r="CV32" s="268" t="str">
        <f t="shared" si="0"/>
        <v>SB</v>
      </c>
      <c r="CW32" s="46">
        <v>28</v>
      </c>
    </row>
    <row r="33" spans="1:101" x14ac:dyDescent="0.2">
      <c r="A33" s="193" t="s">
        <v>46</v>
      </c>
      <c r="B33" s="46">
        <v>29</v>
      </c>
      <c r="C33" s="272" t="s">
        <v>45</v>
      </c>
      <c r="D33" s="252">
        <v>20.8</v>
      </c>
      <c r="E33" s="252">
        <v>6.6</v>
      </c>
      <c r="F33" s="252">
        <v>13.9</v>
      </c>
      <c r="G33" s="252">
        <v>27.1</v>
      </c>
      <c r="H33" s="252">
        <v>12.5</v>
      </c>
      <c r="I33" s="252">
        <v>7.3</v>
      </c>
      <c r="J33" s="252">
        <v>28.8</v>
      </c>
      <c r="K33" s="252">
        <v>20.3</v>
      </c>
      <c r="L33" s="252">
        <v>13.4</v>
      </c>
      <c r="M33" s="252">
        <v>10.9</v>
      </c>
      <c r="N33" s="252">
        <v>11.8</v>
      </c>
      <c r="O33" s="252">
        <v>40.299999999999997</v>
      </c>
      <c r="P33" s="252">
        <v>13.4</v>
      </c>
      <c r="Q33" s="252">
        <v>13.6</v>
      </c>
      <c r="R33" s="252">
        <v>11</v>
      </c>
      <c r="S33" s="252">
        <v>20.3</v>
      </c>
      <c r="T33" s="252">
        <v>25.9</v>
      </c>
      <c r="U33" s="252">
        <v>13.7</v>
      </c>
      <c r="V33" s="252">
        <v>7.9</v>
      </c>
      <c r="W33" s="252">
        <v>13.4</v>
      </c>
      <c r="X33" s="252">
        <v>2.7</v>
      </c>
      <c r="Y33" s="252">
        <v>3.3</v>
      </c>
      <c r="Z33" s="252">
        <v>4.3</v>
      </c>
      <c r="AA33" s="252">
        <v>12.6</v>
      </c>
      <c r="AB33" s="252">
        <v>4.4000000000000004</v>
      </c>
      <c r="AC33" s="252">
        <v>4.0999999999999996</v>
      </c>
      <c r="AD33" s="252">
        <v>3.5</v>
      </c>
      <c r="AE33" s="252">
        <f t="array" ref="AE33:AE100">TRANSPOSE(AF32:DO32)</f>
        <v>2.7</v>
      </c>
      <c r="AF33" s="256">
        <v>0</v>
      </c>
      <c r="AG33" s="302">
        <v>4.9000000000000004</v>
      </c>
      <c r="AH33" s="302">
        <v>7.2</v>
      </c>
      <c r="AI33" s="302">
        <v>4.7</v>
      </c>
      <c r="AJ33" s="302">
        <v>18.600000000000001</v>
      </c>
      <c r="AK33" s="302">
        <v>44.6</v>
      </c>
      <c r="AL33" s="302">
        <v>32</v>
      </c>
      <c r="AM33" s="302">
        <v>19.8</v>
      </c>
      <c r="AN33" s="302">
        <v>59.2</v>
      </c>
      <c r="AO33" s="302">
        <v>59</v>
      </c>
      <c r="AP33" s="302">
        <v>72.8</v>
      </c>
      <c r="AQ33" s="302">
        <v>40.5</v>
      </c>
      <c r="AR33" s="302">
        <v>42.9</v>
      </c>
      <c r="AS33" s="302">
        <v>40.4</v>
      </c>
      <c r="AT33" s="302">
        <v>42.1</v>
      </c>
      <c r="AU33" s="302">
        <v>41.2</v>
      </c>
      <c r="AV33" s="302">
        <v>41.8</v>
      </c>
      <c r="AW33" s="302">
        <v>41.2</v>
      </c>
      <c r="AX33" s="302">
        <v>40.4</v>
      </c>
      <c r="AY33" s="302">
        <v>49.6</v>
      </c>
      <c r="AZ33" s="302">
        <v>16.8</v>
      </c>
      <c r="BA33" s="302">
        <v>34.4</v>
      </c>
      <c r="BB33" s="302">
        <v>35.6</v>
      </c>
      <c r="BC33" s="302">
        <v>34.200000000000003</v>
      </c>
      <c r="BD33" s="302">
        <v>34.200000000000003</v>
      </c>
      <c r="BE33" s="302">
        <v>17.899999999999999</v>
      </c>
      <c r="BF33" s="302">
        <v>30.8</v>
      </c>
      <c r="BG33" s="302">
        <v>32.5</v>
      </c>
      <c r="BH33" s="302">
        <v>28.5</v>
      </c>
      <c r="BI33" s="302">
        <v>23</v>
      </c>
      <c r="BJ33" s="302">
        <v>27.6</v>
      </c>
      <c r="BK33" s="302">
        <v>29.6</v>
      </c>
      <c r="BL33" s="302">
        <v>30.2</v>
      </c>
      <c r="BM33" s="302">
        <v>64</v>
      </c>
      <c r="BN33" s="302">
        <v>38.1</v>
      </c>
      <c r="BO33" s="302">
        <v>56.1</v>
      </c>
      <c r="BP33" s="302">
        <v>11.7</v>
      </c>
      <c r="BQ33" s="302">
        <v>26.6</v>
      </c>
      <c r="BR33" s="302">
        <v>50.3</v>
      </c>
      <c r="BS33" s="302">
        <v>42.8</v>
      </c>
      <c r="BT33" s="302">
        <v>8.6</v>
      </c>
      <c r="BU33" s="302">
        <v>7.8</v>
      </c>
      <c r="BV33" s="312">
        <v>41.2</v>
      </c>
      <c r="BW33" s="302">
        <v>40.5</v>
      </c>
      <c r="BX33" s="252"/>
      <c r="BY33" s="252"/>
      <c r="BZ33" s="252"/>
      <c r="CA33" s="252"/>
      <c r="CB33" s="252"/>
      <c r="CC33" s="302">
        <v>15.1</v>
      </c>
      <c r="CD33" s="302">
        <v>42.3</v>
      </c>
      <c r="CE33" s="302">
        <v>47</v>
      </c>
      <c r="CF33" s="302">
        <v>15.2</v>
      </c>
      <c r="CG33" s="253"/>
      <c r="CH33" s="302">
        <v>32.5</v>
      </c>
      <c r="CI33" s="302">
        <v>45.6</v>
      </c>
      <c r="CJ33" s="302">
        <v>44.9</v>
      </c>
      <c r="CK33" s="302">
        <v>10.1</v>
      </c>
      <c r="CL33" s="302">
        <v>45.9</v>
      </c>
      <c r="CM33" s="253"/>
      <c r="CN33" s="252"/>
      <c r="CO33" s="252"/>
      <c r="CP33" s="252"/>
      <c r="CQ33" s="252"/>
      <c r="CR33" s="252"/>
      <c r="CS33" s="252"/>
      <c r="CT33" s="252"/>
      <c r="CU33" s="252"/>
      <c r="CV33" s="268" t="str">
        <f t="shared" si="0"/>
        <v>JMS</v>
      </c>
      <c r="CW33" s="46">
        <v>29</v>
      </c>
    </row>
    <row r="34" spans="1:101" x14ac:dyDescent="0.2">
      <c r="A34" s="193" t="s">
        <v>49</v>
      </c>
      <c r="B34" s="46">
        <v>30</v>
      </c>
      <c r="C34" s="272" t="s">
        <v>48</v>
      </c>
      <c r="D34" s="252">
        <v>25</v>
      </c>
      <c r="E34" s="252">
        <v>10.9</v>
      </c>
      <c r="F34" s="252">
        <v>18.2</v>
      </c>
      <c r="G34" s="252">
        <v>31.4</v>
      </c>
      <c r="H34" s="252">
        <v>12</v>
      </c>
      <c r="I34" s="252">
        <v>8.6</v>
      </c>
      <c r="J34" s="252">
        <v>33</v>
      </c>
      <c r="K34" s="252">
        <v>24.6</v>
      </c>
      <c r="L34" s="252">
        <v>17.600000000000001</v>
      </c>
      <c r="M34" s="252">
        <v>12.2</v>
      </c>
      <c r="N34" s="252">
        <v>16.100000000000001</v>
      </c>
      <c r="O34" s="252">
        <v>44.4</v>
      </c>
      <c r="P34" s="252">
        <v>17.7</v>
      </c>
      <c r="Q34" s="252">
        <v>17.8</v>
      </c>
      <c r="R34" s="252">
        <v>15.2</v>
      </c>
      <c r="S34" s="252">
        <v>24.6</v>
      </c>
      <c r="T34" s="252">
        <v>30.2</v>
      </c>
      <c r="U34" s="252">
        <v>14.3</v>
      </c>
      <c r="V34" s="252">
        <v>3.3</v>
      </c>
      <c r="W34" s="252">
        <v>10.199999999999999</v>
      </c>
      <c r="X34" s="252">
        <v>3.2</v>
      </c>
      <c r="Y34" s="252">
        <v>3.1</v>
      </c>
      <c r="Z34" s="252">
        <v>1.8</v>
      </c>
      <c r="AA34" s="252">
        <v>9.3000000000000007</v>
      </c>
      <c r="AB34" s="252">
        <v>2.9</v>
      </c>
      <c r="AC34" s="252">
        <v>3.6</v>
      </c>
      <c r="AD34" s="252">
        <v>2.4</v>
      </c>
      <c r="AE34" s="252">
        <v>6.9</v>
      </c>
      <c r="AF34" s="252">
        <f t="array" ref="AF34:AF100">TRANSPOSE(AG33:DP33)</f>
        <v>4.9000000000000004</v>
      </c>
      <c r="AG34" s="256">
        <v>0</v>
      </c>
      <c r="AH34" s="302">
        <v>4.5999999999999996</v>
      </c>
      <c r="AI34" s="302">
        <v>1.2</v>
      </c>
      <c r="AJ34" s="302">
        <v>23</v>
      </c>
      <c r="AK34" s="302">
        <v>49</v>
      </c>
      <c r="AL34" s="302">
        <v>36.299999999999997</v>
      </c>
      <c r="AM34" s="302">
        <v>24.1</v>
      </c>
      <c r="AN34" s="302">
        <v>63.5</v>
      </c>
      <c r="AO34" s="302">
        <v>63.4</v>
      </c>
      <c r="AP34" s="302">
        <v>77.099999999999994</v>
      </c>
      <c r="AQ34" s="302">
        <v>44.9</v>
      </c>
      <c r="AR34" s="302">
        <v>47.3</v>
      </c>
      <c r="AS34" s="302">
        <v>44.7</v>
      </c>
      <c r="AT34" s="302">
        <v>46.4</v>
      </c>
      <c r="AU34" s="302">
        <v>45.5</v>
      </c>
      <c r="AV34" s="302">
        <v>46.1</v>
      </c>
      <c r="AW34" s="302">
        <v>45.5</v>
      </c>
      <c r="AX34" s="302">
        <v>44.7</v>
      </c>
      <c r="AY34" s="302">
        <v>53.9</v>
      </c>
      <c r="AZ34" s="302">
        <v>21.1</v>
      </c>
      <c r="BA34" s="302">
        <v>38.700000000000003</v>
      </c>
      <c r="BB34" s="302">
        <v>39.9</v>
      </c>
      <c r="BC34" s="302">
        <v>38.5</v>
      </c>
      <c r="BD34" s="302">
        <v>38.6</v>
      </c>
      <c r="BE34" s="302">
        <v>22.2</v>
      </c>
      <c r="BF34" s="302">
        <v>35.1</v>
      </c>
      <c r="BG34" s="302">
        <v>36.799999999999997</v>
      </c>
      <c r="BH34" s="302">
        <v>32.799999999999997</v>
      </c>
      <c r="BI34" s="302">
        <v>27.3</v>
      </c>
      <c r="BJ34" s="302">
        <v>31.9</v>
      </c>
      <c r="BK34" s="302">
        <v>33.9</v>
      </c>
      <c r="BL34" s="302">
        <v>34.5</v>
      </c>
      <c r="BM34" s="302">
        <v>68.3</v>
      </c>
      <c r="BN34" s="302">
        <v>42.4</v>
      </c>
      <c r="BO34" s="302">
        <v>60.4</v>
      </c>
      <c r="BP34" s="302">
        <v>8.1</v>
      </c>
      <c r="BQ34" s="302">
        <v>30.9</v>
      </c>
      <c r="BR34" s="302">
        <v>54.5</v>
      </c>
      <c r="BS34" s="302">
        <v>47.1</v>
      </c>
      <c r="BT34" s="302">
        <v>5.3</v>
      </c>
      <c r="BU34" s="302">
        <v>5</v>
      </c>
      <c r="BV34" s="312">
        <v>45.2</v>
      </c>
      <c r="BW34" s="302">
        <v>44.7</v>
      </c>
      <c r="BX34" s="252"/>
      <c r="BY34" s="252"/>
      <c r="BZ34" s="252"/>
      <c r="CA34" s="252"/>
      <c r="CB34" s="252"/>
      <c r="CC34" s="302">
        <v>11.9</v>
      </c>
      <c r="CD34" s="302">
        <v>44</v>
      </c>
      <c r="CE34" s="302">
        <v>47.2</v>
      </c>
      <c r="CF34" s="302">
        <v>14.5</v>
      </c>
      <c r="CG34" s="253"/>
      <c r="CH34" s="302">
        <v>36.799999999999997</v>
      </c>
      <c r="CI34" s="302">
        <v>49.8</v>
      </c>
      <c r="CJ34" s="302">
        <v>49.2</v>
      </c>
      <c r="CK34" s="302">
        <v>14.4</v>
      </c>
      <c r="CL34" s="302">
        <v>50.2</v>
      </c>
      <c r="CM34" s="253"/>
      <c r="CN34" s="252"/>
      <c r="CO34" s="252"/>
      <c r="CP34" s="252"/>
      <c r="CQ34" s="252"/>
      <c r="CR34" s="252"/>
      <c r="CS34" s="252"/>
      <c r="CT34" s="252"/>
      <c r="CU34" s="252"/>
      <c r="CV34" s="268" t="str">
        <f t="shared" si="0"/>
        <v>PMS</v>
      </c>
      <c r="CW34" s="46">
        <v>30</v>
      </c>
    </row>
    <row r="35" spans="1:101" x14ac:dyDescent="0.2">
      <c r="A35" s="193" t="s">
        <v>53</v>
      </c>
      <c r="B35" s="46">
        <v>31</v>
      </c>
      <c r="C35" s="272" t="s">
        <v>52</v>
      </c>
      <c r="D35" s="252">
        <v>27.3</v>
      </c>
      <c r="E35" s="252">
        <v>13.2</v>
      </c>
      <c r="F35" s="252">
        <v>20.5</v>
      </c>
      <c r="G35" s="252">
        <v>33.700000000000003</v>
      </c>
      <c r="H35" s="252">
        <v>19</v>
      </c>
      <c r="I35" s="252">
        <v>13.9</v>
      </c>
      <c r="J35" s="252">
        <v>35.299999999999997</v>
      </c>
      <c r="K35" s="252">
        <v>26.9</v>
      </c>
      <c r="L35" s="252">
        <v>19.899999999999999</v>
      </c>
      <c r="M35" s="252">
        <v>17.5</v>
      </c>
      <c r="N35" s="252">
        <v>18.399999999999999</v>
      </c>
      <c r="O35" s="252">
        <v>46.7</v>
      </c>
      <c r="P35" s="252">
        <v>20</v>
      </c>
      <c r="Q35" s="252">
        <v>20.2</v>
      </c>
      <c r="R35" s="252">
        <v>17.5</v>
      </c>
      <c r="S35" s="252">
        <v>26.9</v>
      </c>
      <c r="T35" s="252">
        <v>32.5</v>
      </c>
      <c r="U35" s="252">
        <v>20.3</v>
      </c>
      <c r="V35" s="252">
        <v>7.9</v>
      </c>
      <c r="W35" s="252">
        <v>7.8</v>
      </c>
      <c r="X35" s="252">
        <v>5.9</v>
      </c>
      <c r="Y35" s="252">
        <v>4.5999999999999996</v>
      </c>
      <c r="Z35" s="252">
        <v>2.9</v>
      </c>
      <c r="AA35" s="252">
        <v>8.6</v>
      </c>
      <c r="AB35" s="252">
        <v>3.2</v>
      </c>
      <c r="AC35" s="252">
        <v>3.3</v>
      </c>
      <c r="AD35" s="252">
        <v>4.7</v>
      </c>
      <c r="AE35" s="252">
        <v>10.9</v>
      </c>
      <c r="AF35" s="252">
        <v>7.2</v>
      </c>
      <c r="AG35" s="252">
        <f t="array" ref="AG35:AG100">TRANSPOSE(AH34:DQ34)</f>
        <v>4.5999999999999996</v>
      </c>
      <c r="AH35" s="256">
        <v>0</v>
      </c>
      <c r="AI35" s="302">
        <v>3.2</v>
      </c>
      <c r="AJ35" s="302">
        <v>25.4</v>
      </c>
      <c r="AK35" s="302">
        <v>51.4</v>
      </c>
      <c r="AL35" s="302">
        <v>38.700000000000003</v>
      </c>
      <c r="AM35" s="302">
        <v>26.5</v>
      </c>
      <c r="AN35" s="302">
        <v>65.900000000000006</v>
      </c>
      <c r="AO35" s="302">
        <v>65.8</v>
      </c>
      <c r="AP35" s="302">
        <v>79.5</v>
      </c>
      <c r="AQ35" s="302">
        <v>47.2</v>
      </c>
      <c r="AR35" s="302">
        <v>49.6</v>
      </c>
      <c r="AS35" s="302">
        <v>47.1</v>
      </c>
      <c r="AT35" s="302">
        <v>48.8</v>
      </c>
      <c r="AU35" s="302">
        <v>47.9</v>
      </c>
      <c r="AV35" s="302">
        <v>48.5</v>
      </c>
      <c r="AW35" s="302">
        <v>47.9</v>
      </c>
      <c r="AX35" s="302">
        <v>47.1</v>
      </c>
      <c r="AY35" s="302">
        <v>56.3</v>
      </c>
      <c r="AZ35" s="302">
        <v>23.4</v>
      </c>
      <c r="BA35" s="302">
        <v>41.1</v>
      </c>
      <c r="BB35" s="302">
        <v>42.3</v>
      </c>
      <c r="BC35" s="302">
        <v>40.9</v>
      </c>
      <c r="BD35" s="302">
        <v>40.9</v>
      </c>
      <c r="BE35" s="302">
        <v>24.6</v>
      </c>
      <c r="BF35" s="302">
        <v>37.5</v>
      </c>
      <c r="BG35" s="302">
        <v>39.200000000000003</v>
      </c>
      <c r="BH35" s="302">
        <v>35.200000000000003</v>
      </c>
      <c r="BI35" s="302">
        <v>29.7</v>
      </c>
      <c r="BJ35" s="302">
        <v>34.299999999999997</v>
      </c>
      <c r="BK35" s="302">
        <v>36.299999999999997</v>
      </c>
      <c r="BL35" s="302">
        <v>36.9</v>
      </c>
      <c r="BM35" s="302">
        <v>70.7</v>
      </c>
      <c r="BN35" s="302">
        <v>44.8</v>
      </c>
      <c r="BO35" s="302">
        <v>62.8</v>
      </c>
      <c r="BP35" s="302">
        <v>7.6</v>
      </c>
      <c r="BQ35" s="302">
        <v>33.299999999999997</v>
      </c>
      <c r="BR35" s="302">
        <v>57</v>
      </c>
      <c r="BS35" s="302">
        <v>49.5</v>
      </c>
      <c r="BT35" s="302">
        <v>1.7</v>
      </c>
      <c r="BU35" s="302">
        <v>1.6</v>
      </c>
      <c r="BV35" s="312">
        <v>47.5</v>
      </c>
      <c r="BW35" s="302">
        <v>47</v>
      </c>
      <c r="BX35" s="252"/>
      <c r="BY35" s="252"/>
      <c r="BZ35" s="252"/>
      <c r="CA35" s="252"/>
      <c r="CB35" s="252"/>
      <c r="CC35" s="302">
        <v>9.1999999999999993</v>
      </c>
      <c r="CD35" s="302">
        <v>48.9</v>
      </c>
      <c r="CE35" s="302">
        <v>53.6</v>
      </c>
      <c r="CF35" s="302">
        <v>21.8</v>
      </c>
      <c r="CG35" s="253"/>
      <c r="CH35" s="302">
        <v>39.1</v>
      </c>
      <c r="CI35" s="302">
        <v>52.1</v>
      </c>
      <c r="CJ35" s="302">
        <v>51.5</v>
      </c>
      <c r="CK35" s="302">
        <v>16.7</v>
      </c>
      <c r="CL35" s="302">
        <v>52.5</v>
      </c>
      <c r="CM35" s="253"/>
      <c r="CN35" s="252"/>
      <c r="CO35" s="252"/>
      <c r="CP35" s="252"/>
      <c r="CQ35" s="252"/>
      <c r="CR35" s="252"/>
      <c r="CS35" s="252"/>
      <c r="CT35" s="252"/>
      <c r="CU35" s="252"/>
      <c r="CV35" s="268" t="str">
        <f t="shared" si="0"/>
        <v>MMS</v>
      </c>
      <c r="CW35" s="46">
        <v>31</v>
      </c>
    </row>
    <row r="36" spans="1:101" x14ac:dyDescent="0.2">
      <c r="A36" s="193" t="s">
        <v>56</v>
      </c>
      <c r="B36" s="46">
        <v>32</v>
      </c>
      <c r="C36" s="272" t="s">
        <v>55</v>
      </c>
      <c r="D36" s="252">
        <v>24.8</v>
      </c>
      <c r="E36" s="252">
        <v>10.7</v>
      </c>
      <c r="F36" s="252">
        <v>18</v>
      </c>
      <c r="G36" s="252">
        <v>31.2</v>
      </c>
      <c r="H36" s="252">
        <v>16.5</v>
      </c>
      <c r="I36" s="252">
        <v>11.4</v>
      </c>
      <c r="J36" s="252">
        <v>32.799999999999997</v>
      </c>
      <c r="K36" s="252">
        <v>24.4</v>
      </c>
      <c r="L36" s="252">
        <v>17.399999999999999</v>
      </c>
      <c r="M36" s="252">
        <v>15</v>
      </c>
      <c r="N36" s="252">
        <v>15.9</v>
      </c>
      <c r="O36" s="252">
        <v>44.2</v>
      </c>
      <c r="P36" s="252">
        <v>17.5</v>
      </c>
      <c r="Q36" s="252">
        <v>17.7</v>
      </c>
      <c r="R36" s="252">
        <v>15</v>
      </c>
      <c r="S36" s="252">
        <v>24.4</v>
      </c>
      <c r="T36" s="252">
        <v>30</v>
      </c>
      <c r="U36" s="252">
        <v>17.8</v>
      </c>
      <c r="V36" s="252">
        <v>4.0999999999999996</v>
      </c>
      <c r="W36" s="252">
        <v>9.5</v>
      </c>
      <c r="X36" s="252">
        <v>3</v>
      </c>
      <c r="Y36" s="252">
        <v>2.9</v>
      </c>
      <c r="Z36" s="252">
        <v>0.9</v>
      </c>
      <c r="AA36" s="252">
        <v>8.6999999999999993</v>
      </c>
      <c r="AB36" s="252">
        <v>2</v>
      </c>
      <c r="AC36" s="252">
        <v>2.7</v>
      </c>
      <c r="AD36" s="252">
        <v>2.2000000000000002</v>
      </c>
      <c r="AE36" s="252">
        <v>6.7</v>
      </c>
      <c r="AF36" s="252">
        <v>4.7</v>
      </c>
      <c r="AG36" s="252">
        <v>1.2</v>
      </c>
      <c r="AH36" s="252">
        <f t="array" ref="AH36:AH100">TRANSPOSE(AI35:DR35)</f>
        <v>3.2</v>
      </c>
      <c r="AI36" s="256">
        <v>0</v>
      </c>
      <c r="AJ36" s="302">
        <v>23.1</v>
      </c>
      <c r="AK36" s="302">
        <v>49.1</v>
      </c>
      <c r="AL36" s="302">
        <v>36.4</v>
      </c>
      <c r="AM36" s="302">
        <v>24.2</v>
      </c>
      <c r="AN36" s="302">
        <v>63.6</v>
      </c>
      <c r="AO36" s="302">
        <v>63.5</v>
      </c>
      <c r="AP36" s="302">
        <v>77.2</v>
      </c>
      <c r="AQ36" s="302">
        <v>44.9</v>
      </c>
      <c r="AR36" s="302">
        <v>47.3</v>
      </c>
      <c r="AS36" s="302">
        <v>44.8</v>
      </c>
      <c r="AT36" s="302">
        <v>46.5</v>
      </c>
      <c r="AU36" s="302">
        <v>45.6</v>
      </c>
      <c r="AV36" s="302">
        <v>46.2</v>
      </c>
      <c r="AW36" s="302">
        <v>46.2</v>
      </c>
      <c r="AX36" s="302">
        <v>44.8</v>
      </c>
      <c r="AY36" s="302">
        <v>54</v>
      </c>
      <c r="AZ36" s="302">
        <v>20.9</v>
      </c>
      <c r="BA36" s="302">
        <v>38.799999999999997</v>
      </c>
      <c r="BB36" s="302">
        <v>40</v>
      </c>
      <c r="BC36" s="302">
        <v>38.6</v>
      </c>
      <c r="BD36" s="302">
        <v>38.6</v>
      </c>
      <c r="BE36" s="302">
        <v>22.3</v>
      </c>
      <c r="BF36" s="302">
        <v>35.200000000000003</v>
      </c>
      <c r="BG36" s="302">
        <v>36.9</v>
      </c>
      <c r="BH36" s="302">
        <v>32.9</v>
      </c>
      <c r="BI36" s="302">
        <v>27.4</v>
      </c>
      <c r="BJ36" s="302">
        <v>32</v>
      </c>
      <c r="BK36" s="302">
        <v>34</v>
      </c>
      <c r="BL36" s="302">
        <v>34.6</v>
      </c>
      <c r="BM36" s="302">
        <v>68.400000000000006</v>
      </c>
      <c r="BN36" s="302">
        <v>42.5</v>
      </c>
      <c r="BO36" s="302">
        <v>60.5</v>
      </c>
      <c r="BP36" s="302">
        <v>7.7</v>
      </c>
      <c r="BQ36" s="302">
        <v>31</v>
      </c>
      <c r="BR36" s="302">
        <v>54.7</v>
      </c>
      <c r="BS36" s="302">
        <v>47.2</v>
      </c>
      <c r="BT36" s="302">
        <v>3.7</v>
      </c>
      <c r="BU36" s="302">
        <v>3.9</v>
      </c>
      <c r="BV36" s="312">
        <v>45</v>
      </c>
      <c r="BW36" s="302">
        <v>44.5</v>
      </c>
      <c r="BX36" s="252"/>
      <c r="BY36" s="252"/>
      <c r="BZ36" s="252"/>
      <c r="CA36" s="252"/>
      <c r="CB36" s="252"/>
      <c r="CC36" s="302">
        <v>11.2</v>
      </c>
      <c r="CD36" s="302">
        <v>46.4</v>
      </c>
      <c r="CE36" s="302">
        <v>50.6</v>
      </c>
      <c r="CF36" s="302">
        <v>19.3</v>
      </c>
      <c r="CG36" s="253"/>
      <c r="CH36" s="302">
        <v>36.6</v>
      </c>
      <c r="CI36" s="302">
        <v>49.6</v>
      </c>
      <c r="CJ36" s="302">
        <v>49</v>
      </c>
      <c r="CK36" s="302">
        <v>14.2</v>
      </c>
      <c r="CL36" s="302">
        <v>50</v>
      </c>
      <c r="CM36" s="253"/>
      <c r="CN36" s="252"/>
      <c r="CO36" s="252"/>
      <c r="CP36" s="252"/>
      <c r="CQ36" s="252"/>
      <c r="CR36" s="252"/>
      <c r="CS36" s="252"/>
      <c r="CT36" s="252"/>
      <c r="CU36" s="252"/>
      <c r="CV36" s="268" t="str">
        <f t="shared" si="0"/>
        <v>AGHS</v>
      </c>
      <c r="CW36" s="46">
        <v>32</v>
      </c>
    </row>
    <row r="37" spans="1:101" x14ac:dyDescent="0.2">
      <c r="A37" s="193" t="s">
        <v>139</v>
      </c>
      <c r="B37" s="46">
        <v>33</v>
      </c>
      <c r="C37" s="272" t="s">
        <v>73</v>
      </c>
      <c r="D37" s="252">
        <v>8.6</v>
      </c>
      <c r="E37" s="252">
        <v>14.1</v>
      </c>
      <c r="F37" s="252">
        <v>5.8</v>
      </c>
      <c r="G37" s="252">
        <v>8.9</v>
      </c>
      <c r="H37" s="252">
        <v>7.4</v>
      </c>
      <c r="I37" s="252">
        <v>11.4</v>
      </c>
      <c r="J37" s="252">
        <v>22.2</v>
      </c>
      <c r="K37" s="252">
        <v>10.6</v>
      </c>
      <c r="L37" s="252">
        <v>6.7</v>
      </c>
      <c r="M37" s="252">
        <v>8</v>
      </c>
      <c r="N37" s="252">
        <v>9.1</v>
      </c>
      <c r="O37" s="252">
        <v>33.799999999999997</v>
      </c>
      <c r="P37" s="252">
        <v>6.8</v>
      </c>
      <c r="Q37" s="252">
        <v>6.6</v>
      </c>
      <c r="R37" s="252">
        <v>9.4</v>
      </c>
      <c r="S37" s="252">
        <v>8.3000000000000007</v>
      </c>
      <c r="T37" s="252">
        <v>7.6</v>
      </c>
      <c r="U37" s="252">
        <v>6.7</v>
      </c>
      <c r="V37" s="252">
        <v>20.2</v>
      </c>
      <c r="W37" s="252">
        <v>31.6</v>
      </c>
      <c r="X37" s="252">
        <v>20.9</v>
      </c>
      <c r="Y37" s="252">
        <v>21.5</v>
      </c>
      <c r="Z37" s="252">
        <v>22.6</v>
      </c>
      <c r="AA37" s="252">
        <v>30.8</v>
      </c>
      <c r="AB37" s="252">
        <v>22.6</v>
      </c>
      <c r="AC37" s="252">
        <v>23</v>
      </c>
      <c r="AD37" s="252">
        <v>21.7</v>
      </c>
      <c r="AE37" s="252">
        <v>16.2</v>
      </c>
      <c r="AF37" s="252">
        <v>18.600000000000001</v>
      </c>
      <c r="AG37" s="252">
        <v>23</v>
      </c>
      <c r="AH37" s="252">
        <v>25.4</v>
      </c>
      <c r="AI37" s="252">
        <f t="array" ref="AI37:AI100">TRANSPOSE(AJ36:DS36)</f>
        <v>23.1</v>
      </c>
      <c r="AJ37" s="257">
        <v>0</v>
      </c>
      <c r="AK37" s="302">
        <v>26.1</v>
      </c>
      <c r="AL37" s="302">
        <v>13.5</v>
      </c>
      <c r="AM37" s="302">
        <v>1.1000000000000001</v>
      </c>
      <c r="AN37" s="302">
        <v>52.7</v>
      </c>
      <c r="AO37" s="302">
        <v>52.5</v>
      </c>
      <c r="AP37" s="302">
        <v>70.900000000000006</v>
      </c>
      <c r="AQ37" s="302">
        <v>34</v>
      </c>
      <c r="AR37" s="302">
        <v>36.4</v>
      </c>
      <c r="AS37" s="302">
        <v>33.9</v>
      </c>
      <c r="AT37" s="302">
        <v>35.6</v>
      </c>
      <c r="AU37" s="302">
        <v>34.6</v>
      </c>
      <c r="AV37" s="302">
        <v>35.299999999999997</v>
      </c>
      <c r="AW37" s="302">
        <v>34.700000000000003</v>
      </c>
      <c r="AX37" s="302">
        <v>35.1</v>
      </c>
      <c r="AY37" s="302">
        <v>43.1</v>
      </c>
      <c r="AZ37" s="302">
        <v>2</v>
      </c>
      <c r="BA37" s="302">
        <v>27.9</v>
      </c>
      <c r="BB37" s="302">
        <v>29.1</v>
      </c>
      <c r="BC37" s="302">
        <v>27.7</v>
      </c>
      <c r="BD37" s="302">
        <v>27.7</v>
      </c>
      <c r="BE37" s="302">
        <v>1.4</v>
      </c>
      <c r="BF37" s="302">
        <v>24.3</v>
      </c>
      <c r="BG37" s="302">
        <v>26</v>
      </c>
      <c r="BH37" s="302">
        <v>22.12</v>
      </c>
      <c r="BI37" s="302">
        <v>16.5</v>
      </c>
      <c r="BJ37" s="302">
        <v>21.1</v>
      </c>
      <c r="BK37" s="302">
        <v>23.1</v>
      </c>
      <c r="BL37" s="302">
        <v>23.5</v>
      </c>
      <c r="BM37" s="302">
        <v>57.5</v>
      </c>
      <c r="BN37" s="302">
        <v>31.6</v>
      </c>
      <c r="BO37" s="302">
        <v>49.6</v>
      </c>
      <c r="BP37" s="302">
        <v>29.5</v>
      </c>
      <c r="BQ37" s="302">
        <v>20.100000000000001</v>
      </c>
      <c r="BR37" s="302">
        <v>43.8</v>
      </c>
      <c r="BS37" s="302">
        <v>36.299999999999997</v>
      </c>
      <c r="BT37" s="302">
        <v>26.1</v>
      </c>
      <c r="BU37" s="302">
        <v>26</v>
      </c>
      <c r="BV37" s="312">
        <v>34.299999999999997</v>
      </c>
      <c r="BW37" s="302">
        <v>33.799999999999997</v>
      </c>
      <c r="BX37" s="252"/>
      <c r="BY37" s="252"/>
      <c r="BZ37" s="252"/>
      <c r="CA37" s="252"/>
      <c r="CB37" s="252"/>
      <c r="CC37" s="302">
        <v>33.700000000000003</v>
      </c>
      <c r="CD37" s="302">
        <v>35.700000000000003</v>
      </c>
      <c r="CE37" s="302">
        <v>28.2</v>
      </c>
      <c r="CF37" s="302">
        <v>5.4</v>
      </c>
      <c r="CG37" s="253"/>
      <c r="CH37" s="302">
        <v>25.9</v>
      </c>
      <c r="CI37" s="302">
        <v>27.3</v>
      </c>
      <c r="CJ37" s="302">
        <v>26.7</v>
      </c>
      <c r="CK37" s="302">
        <v>9.3000000000000007</v>
      </c>
      <c r="CL37" s="302">
        <v>27.7</v>
      </c>
      <c r="CM37" s="253"/>
      <c r="CN37" s="252"/>
      <c r="CO37" s="252"/>
      <c r="CP37" s="252"/>
      <c r="CQ37" s="252"/>
      <c r="CR37" s="252"/>
      <c r="CS37" s="252"/>
      <c r="CT37" s="252"/>
      <c r="CU37" s="252"/>
      <c r="CV37" s="268" t="str">
        <f t="shared" si="0"/>
        <v>COE</v>
      </c>
      <c r="CW37" s="46">
        <v>33</v>
      </c>
    </row>
    <row r="38" spans="1:101" x14ac:dyDescent="0.2">
      <c r="A38" s="193" t="s">
        <v>214</v>
      </c>
      <c r="B38" s="46">
        <v>34</v>
      </c>
      <c r="C38" s="272" t="s">
        <v>75</v>
      </c>
      <c r="D38" s="252">
        <v>24.1</v>
      </c>
      <c r="E38" s="252">
        <v>40.1</v>
      </c>
      <c r="F38" s="252">
        <v>31.8</v>
      </c>
      <c r="G38" s="252">
        <v>17.899999999999999</v>
      </c>
      <c r="H38" s="252">
        <v>33.4</v>
      </c>
      <c r="I38" s="252">
        <v>37.4</v>
      </c>
      <c r="J38" s="252">
        <v>29</v>
      </c>
      <c r="K38" s="252">
        <v>26.2</v>
      </c>
      <c r="L38" s="252">
        <v>32.700000000000003</v>
      </c>
      <c r="M38" s="252">
        <v>34</v>
      </c>
      <c r="N38" s="252">
        <v>33.799999999999997</v>
      </c>
      <c r="O38" s="252">
        <v>27</v>
      </c>
      <c r="P38" s="252">
        <v>32.799999999999997</v>
      </c>
      <c r="Q38" s="252">
        <v>32.6</v>
      </c>
      <c r="R38" s="252">
        <v>33.299999999999997</v>
      </c>
      <c r="S38" s="252">
        <v>23.8</v>
      </c>
      <c r="T38" s="252">
        <v>18.7</v>
      </c>
      <c r="U38" s="252">
        <v>32.700000000000003</v>
      </c>
      <c r="V38" s="252">
        <v>46.2</v>
      </c>
      <c r="W38" s="252">
        <v>57.6</v>
      </c>
      <c r="X38" s="252">
        <v>46.9</v>
      </c>
      <c r="Y38" s="252">
        <v>47.5</v>
      </c>
      <c r="Z38" s="252">
        <v>48.6</v>
      </c>
      <c r="AA38" s="252">
        <v>56.8</v>
      </c>
      <c r="AB38" s="252">
        <v>48.6</v>
      </c>
      <c r="AC38" s="252">
        <v>49</v>
      </c>
      <c r="AD38" s="252">
        <v>47.7</v>
      </c>
      <c r="AE38" s="252">
        <v>42.2</v>
      </c>
      <c r="AF38" s="252">
        <v>44.6</v>
      </c>
      <c r="AG38" s="252">
        <v>49</v>
      </c>
      <c r="AH38" s="252">
        <v>51.4</v>
      </c>
      <c r="AI38" s="252">
        <v>49.1</v>
      </c>
      <c r="AJ38" s="252">
        <f t="array" ref="AJ38:AJ100">TRANSPOSE(AK37:DT37)</f>
        <v>26.1</v>
      </c>
      <c r="AK38" s="258">
        <v>0</v>
      </c>
      <c r="AL38" s="302">
        <v>12.8</v>
      </c>
      <c r="AM38" s="302">
        <v>27.3</v>
      </c>
      <c r="AN38" s="302">
        <v>46.2</v>
      </c>
      <c r="AO38" s="302">
        <v>46</v>
      </c>
      <c r="AP38" s="302">
        <v>64.3</v>
      </c>
      <c r="AQ38" s="302">
        <v>27.3</v>
      </c>
      <c r="AR38" s="302">
        <v>29.9</v>
      </c>
      <c r="AS38" s="302">
        <v>27.4</v>
      </c>
      <c r="AT38" s="302">
        <v>29.1</v>
      </c>
      <c r="AU38" s="302">
        <v>28.1</v>
      </c>
      <c r="AV38" s="302">
        <v>28.8</v>
      </c>
      <c r="AW38" s="302">
        <v>28.1</v>
      </c>
      <c r="AX38" s="302">
        <v>27.3</v>
      </c>
      <c r="AY38" s="302">
        <v>36.5</v>
      </c>
      <c r="AZ38" s="302">
        <v>28</v>
      </c>
      <c r="BA38" s="302">
        <v>23.5</v>
      </c>
      <c r="BB38" s="302">
        <v>21.3</v>
      </c>
      <c r="BC38" s="302">
        <v>23.3</v>
      </c>
      <c r="BD38" s="302">
        <v>23.3</v>
      </c>
      <c r="BE38" s="302">
        <v>27.4</v>
      </c>
      <c r="BF38" s="302">
        <v>27.3</v>
      </c>
      <c r="BG38" s="302">
        <v>26.2</v>
      </c>
      <c r="BH38" s="302">
        <v>30.1</v>
      </c>
      <c r="BI38" s="302">
        <v>36.700000000000003</v>
      </c>
      <c r="BJ38" s="302">
        <v>29.8</v>
      </c>
      <c r="BK38" s="302">
        <v>28</v>
      </c>
      <c r="BL38" s="302">
        <v>28.5</v>
      </c>
      <c r="BM38" s="302">
        <v>70.2</v>
      </c>
      <c r="BN38" s="302">
        <v>36.6</v>
      </c>
      <c r="BO38" s="302">
        <v>41.9</v>
      </c>
      <c r="BP38" s="302">
        <v>55.5</v>
      </c>
      <c r="BQ38" s="302">
        <v>30.6</v>
      </c>
      <c r="BR38" s="302">
        <v>37.299999999999997</v>
      </c>
      <c r="BS38" s="302">
        <v>29.7</v>
      </c>
      <c r="BT38" s="302">
        <v>51.7</v>
      </c>
      <c r="BU38" s="302">
        <v>52</v>
      </c>
      <c r="BV38" s="312">
        <v>27.8</v>
      </c>
      <c r="BW38" s="302">
        <v>27.2</v>
      </c>
      <c r="BX38" s="252"/>
      <c r="BY38" s="252"/>
      <c r="BZ38" s="252"/>
      <c r="CA38" s="252"/>
      <c r="CB38" s="252"/>
      <c r="CC38" s="302">
        <v>59.3</v>
      </c>
      <c r="CD38" s="302">
        <v>29.1</v>
      </c>
      <c r="CE38" s="302">
        <v>1.8</v>
      </c>
      <c r="CF38" s="302">
        <v>31.4</v>
      </c>
      <c r="CG38" s="253"/>
      <c r="CH38" s="302">
        <v>26</v>
      </c>
      <c r="CI38" s="302">
        <v>1.2</v>
      </c>
      <c r="CJ38" s="302">
        <v>0.5</v>
      </c>
      <c r="CK38" s="302">
        <v>33.9</v>
      </c>
      <c r="CL38" s="302">
        <v>1.5</v>
      </c>
      <c r="CM38" s="253"/>
      <c r="CN38" s="252"/>
      <c r="CO38" s="252"/>
      <c r="CP38" s="252"/>
      <c r="CQ38" s="252"/>
      <c r="CR38" s="252"/>
      <c r="CS38" s="252"/>
      <c r="CT38" s="252"/>
      <c r="CU38" s="252"/>
      <c r="CV38" s="268" t="str">
        <f t="shared" si="0"/>
        <v>CA</v>
      </c>
      <c r="CW38" s="46">
        <v>34</v>
      </c>
    </row>
    <row r="39" spans="1:101" s="220" customFormat="1" x14ac:dyDescent="0.2">
      <c r="A39" s="273" t="s">
        <v>76</v>
      </c>
      <c r="B39" s="219">
        <v>35</v>
      </c>
      <c r="C39" s="272" t="s">
        <v>273</v>
      </c>
      <c r="D39" s="253">
        <v>11.5</v>
      </c>
      <c r="E39" s="253">
        <v>27.5</v>
      </c>
      <c r="F39" s="253">
        <v>19.100000000000001</v>
      </c>
      <c r="G39" s="252">
        <v>5.3</v>
      </c>
      <c r="H39" s="252">
        <v>20.8</v>
      </c>
      <c r="I39" s="252">
        <v>24.8</v>
      </c>
      <c r="J39" s="252">
        <v>21</v>
      </c>
      <c r="K39" s="252">
        <v>13.5</v>
      </c>
      <c r="L39" s="252">
        <v>20.100000000000001</v>
      </c>
      <c r="M39" s="252">
        <v>21.4</v>
      </c>
      <c r="N39" s="252">
        <v>21.2</v>
      </c>
      <c r="O39" s="252">
        <v>24.5</v>
      </c>
      <c r="P39" s="252">
        <v>20.2</v>
      </c>
      <c r="Q39" s="252">
        <v>20</v>
      </c>
      <c r="R39" s="252">
        <v>20.6</v>
      </c>
      <c r="S39" s="252">
        <v>11.2</v>
      </c>
      <c r="T39" s="252">
        <v>6.1</v>
      </c>
      <c r="U39" s="252">
        <v>20.100000000000001</v>
      </c>
      <c r="V39" s="252">
        <v>33.5</v>
      </c>
      <c r="W39" s="252">
        <v>45</v>
      </c>
      <c r="X39" s="252">
        <v>34.299999999999997</v>
      </c>
      <c r="Y39" s="252">
        <v>34.9</v>
      </c>
      <c r="Z39" s="252">
        <v>35.9</v>
      </c>
      <c r="AA39" s="252">
        <v>44.2</v>
      </c>
      <c r="AB39" s="252">
        <v>36</v>
      </c>
      <c r="AC39" s="252">
        <v>36.4</v>
      </c>
      <c r="AD39" s="252">
        <v>35.1</v>
      </c>
      <c r="AE39" s="252">
        <v>29.6</v>
      </c>
      <c r="AF39" s="252">
        <v>32</v>
      </c>
      <c r="AG39" s="252">
        <v>36.299999999999997</v>
      </c>
      <c r="AH39" s="252">
        <v>38.700000000000003</v>
      </c>
      <c r="AI39" s="252">
        <v>36.4</v>
      </c>
      <c r="AJ39" s="252">
        <v>13.5</v>
      </c>
      <c r="AK39" s="252">
        <f t="array" ref="AK39:AK100">TRANSPOSE(AL38:DU38)</f>
        <v>12.8</v>
      </c>
      <c r="AL39" s="257">
        <v>0</v>
      </c>
      <c r="AM39" s="302">
        <v>14.6</v>
      </c>
      <c r="AN39" s="302">
        <v>43.6</v>
      </c>
      <c r="AO39" s="302">
        <v>43.5</v>
      </c>
      <c r="AP39" s="302">
        <v>61.8</v>
      </c>
      <c r="AQ39" s="302">
        <v>24.7</v>
      </c>
      <c r="AR39" s="302">
        <v>27.4</v>
      </c>
      <c r="AS39" s="302">
        <v>24.8</v>
      </c>
      <c r="AT39" s="302">
        <v>26.5</v>
      </c>
      <c r="AU39" s="302">
        <v>25.6</v>
      </c>
      <c r="AV39" s="302">
        <v>26.2</v>
      </c>
      <c r="AW39" s="302">
        <v>25.6</v>
      </c>
      <c r="AX39" s="302">
        <v>24.8</v>
      </c>
      <c r="AY39" s="302">
        <v>34</v>
      </c>
      <c r="AZ39" s="302">
        <v>15.3</v>
      </c>
      <c r="BA39" s="302">
        <v>20.9</v>
      </c>
      <c r="BB39" s="302">
        <v>18.8</v>
      </c>
      <c r="BC39" s="302">
        <v>20.8</v>
      </c>
      <c r="BD39" s="302">
        <v>20.8</v>
      </c>
      <c r="BE39" s="302">
        <v>27.4</v>
      </c>
      <c r="BF39" s="302">
        <v>23.5</v>
      </c>
      <c r="BG39" s="302">
        <v>24.9</v>
      </c>
      <c r="BH39" s="302">
        <v>20.5</v>
      </c>
      <c r="BI39" s="302">
        <v>29.8</v>
      </c>
      <c r="BJ39" s="302">
        <v>21.4</v>
      </c>
      <c r="BK39" s="302">
        <v>22.2</v>
      </c>
      <c r="BL39" s="302">
        <v>21.9</v>
      </c>
      <c r="BM39" s="302">
        <v>67</v>
      </c>
      <c r="BN39" s="302">
        <v>33.4</v>
      </c>
      <c r="BO39" s="302">
        <v>39.4</v>
      </c>
      <c r="BP39" s="302">
        <v>42.8</v>
      </c>
      <c r="BQ39" s="302">
        <v>22.8</v>
      </c>
      <c r="BR39" s="302">
        <v>34.799999999999997</v>
      </c>
      <c r="BS39" s="302">
        <v>27.2</v>
      </c>
      <c r="BT39" s="302">
        <v>49.6</v>
      </c>
      <c r="BU39" s="302">
        <v>39.4</v>
      </c>
      <c r="BV39" s="312">
        <v>25.3</v>
      </c>
      <c r="BW39" s="302">
        <v>24.8</v>
      </c>
      <c r="BX39" s="253"/>
      <c r="BY39" s="253"/>
      <c r="BZ39" s="253"/>
      <c r="CA39" s="253"/>
      <c r="CB39" s="253"/>
      <c r="CC39" s="302">
        <v>46.7</v>
      </c>
      <c r="CD39" s="302">
        <v>26.6</v>
      </c>
      <c r="CE39" s="302">
        <v>14.9</v>
      </c>
      <c r="CF39" s="302">
        <v>18.7</v>
      </c>
      <c r="CG39" s="253"/>
      <c r="CH39" s="302">
        <v>25.4</v>
      </c>
      <c r="CI39" s="302">
        <v>14</v>
      </c>
      <c r="CJ39" s="302">
        <v>13.3</v>
      </c>
      <c r="CK39" s="302">
        <v>21.2</v>
      </c>
      <c r="CL39" s="302">
        <v>14.3</v>
      </c>
      <c r="CM39" s="253"/>
      <c r="CN39" s="252"/>
      <c r="CO39" s="252"/>
      <c r="CP39" s="252"/>
      <c r="CQ39" s="252"/>
      <c r="CR39" s="252"/>
      <c r="CS39" s="252"/>
      <c r="CT39" s="252"/>
      <c r="CU39" s="252"/>
      <c r="CV39" s="268" t="str">
        <f t="shared" si="0"/>
        <v>CAY</v>
      </c>
      <c r="CW39" s="219">
        <v>35</v>
      </c>
    </row>
    <row r="40" spans="1:101" x14ac:dyDescent="0.2">
      <c r="A40" s="193" t="s">
        <v>84</v>
      </c>
      <c r="B40" s="46">
        <v>36</v>
      </c>
      <c r="C40" s="272" t="s">
        <v>83</v>
      </c>
      <c r="D40" s="252">
        <v>9.6999999999999993</v>
      </c>
      <c r="E40" s="252">
        <v>15.3</v>
      </c>
      <c r="F40" s="252">
        <v>6.9</v>
      </c>
      <c r="G40" s="252">
        <v>10</v>
      </c>
      <c r="H40" s="252">
        <v>8.5</v>
      </c>
      <c r="I40" s="252">
        <v>12.5</v>
      </c>
      <c r="J40" s="252">
        <v>23.3</v>
      </c>
      <c r="K40" s="252">
        <v>11.7</v>
      </c>
      <c r="L40" s="252">
        <v>7.9</v>
      </c>
      <c r="M40" s="252">
        <v>9.1</v>
      </c>
      <c r="N40" s="252">
        <v>10.199999999999999</v>
      </c>
      <c r="O40" s="252">
        <v>0</v>
      </c>
      <c r="P40" s="252">
        <v>7.9</v>
      </c>
      <c r="Q40" s="252">
        <v>7.7</v>
      </c>
      <c r="R40" s="252">
        <v>10.5</v>
      </c>
      <c r="S40" s="252">
        <v>9.4</v>
      </c>
      <c r="T40" s="252">
        <v>8.6999999999999993</v>
      </c>
      <c r="U40" s="252">
        <v>7.9</v>
      </c>
      <c r="V40" s="252">
        <v>21.3</v>
      </c>
      <c r="W40" s="252">
        <v>32.799999999999997</v>
      </c>
      <c r="X40" s="252">
        <v>22</v>
      </c>
      <c r="Y40" s="252">
        <v>22.7</v>
      </c>
      <c r="Z40" s="252">
        <v>23.7</v>
      </c>
      <c r="AA40" s="252">
        <v>31.9</v>
      </c>
      <c r="AB40" s="252">
        <v>23.7</v>
      </c>
      <c r="AC40" s="252">
        <v>24.2</v>
      </c>
      <c r="AD40" s="252">
        <v>22.8</v>
      </c>
      <c r="AE40" s="252">
        <v>17.3</v>
      </c>
      <c r="AF40" s="252">
        <v>19.8</v>
      </c>
      <c r="AG40" s="252">
        <v>24.1</v>
      </c>
      <c r="AH40" s="252">
        <v>26.5</v>
      </c>
      <c r="AI40" s="252">
        <v>24.2</v>
      </c>
      <c r="AJ40" s="252">
        <v>1.1000000000000001</v>
      </c>
      <c r="AK40" s="252">
        <v>27.3</v>
      </c>
      <c r="AL40" s="252">
        <f t="array" ref="AL40:AL100">TRANSPOSE(AM39:DV39)</f>
        <v>14.6</v>
      </c>
      <c r="AM40" s="258">
        <v>0</v>
      </c>
      <c r="AN40" s="302">
        <v>53.7</v>
      </c>
      <c r="AO40" s="302">
        <v>53.7</v>
      </c>
      <c r="AP40" s="302">
        <v>72</v>
      </c>
      <c r="AQ40" s="302">
        <v>35.200000000000003</v>
      </c>
      <c r="AR40" s="302">
        <v>37.6</v>
      </c>
      <c r="AS40" s="302">
        <v>35</v>
      </c>
      <c r="AT40" s="302">
        <v>36.700000000000003</v>
      </c>
      <c r="AU40" s="302">
        <v>35.799999999999997</v>
      </c>
      <c r="AV40" s="302">
        <v>36.4</v>
      </c>
      <c r="AW40" s="302">
        <v>35.799999999999997</v>
      </c>
      <c r="AX40" s="302">
        <v>35</v>
      </c>
      <c r="AY40" s="302">
        <v>44.2</v>
      </c>
      <c r="AZ40" s="302">
        <v>3.1</v>
      </c>
      <c r="BA40" s="302">
        <v>29</v>
      </c>
      <c r="BB40" s="302">
        <v>30.2</v>
      </c>
      <c r="BC40" s="302">
        <v>28.9</v>
      </c>
      <c r="BD40" s="302">
        <v>28.9</v>
      </c>
      <c r="BE40" s="302">
        <v>2.5</v>
      </c>
      <c r="BF40" s="302">
        <v>25.4</v>
      </c>
      <c r="BG40" s="302">
        <v>27.1</v>
      </c>
      <c r="BH40" s="302">
        <v>23.3</v>
      </c>
      <c r="BI40" s="302">
        <v>17.600000000000001</v>
      </c>
      <c r="BJ40" s="302">
        <v>22.2</v>
      </c>
      <c r="BK40" s="302">
        <v>24.2</v>
      </c>
      <c r="BL40" s="302">
        <v>24.6</v>
      </c>
      <c r="BM40" s="302">
        <v>58.6</v>
      </c>
      <c r="BN40" s="302">
        <v>35.1</v>
      </c>
      <c r="BO40" s="302">
        <v>50.7</v>
      </c>
      <c r="BP40" s="302">
        <v>30.7</v>
      </c>
      <c r="BQ40" s="302">
        <v>21.2</v>
      </c>
      <c r="BR40" s="302">
        <v>45</v>
      </c>
      <c r="BS40" s="302">
        <v>37.4</v>
      </c>
      <c r="BT40" s="302">
        <v>26.8</v>
      </c>
      <c r="BU40" s="302">
        <v>27.1</v>
      </c>
      <c r="BV40" s="312">
        <v>28.2</v>
      </c>
      <c r="BW40" s="302">
        <v>34.9</v>
      </c>
      <c r="BX40" s="252"/>
      <c r="BY40" s="252"/>
      <c r="BZ40" s="252"/>
      <c r="CA40" s="252"/>
      <c r="CB40" s="252"/>
      <c r="CC40" s="302">
        <v>34.200000000000003</v>
      </c>
      <c r="CD40" s="302">
        <v>36.799999999999997</v>
      </c>
      <c r="CE40" s="302">
        <v>29.4</v>
      </c>
      <c r="CF40" s="302">
        <v>6.5</v>
      </c>
      <c r="CG40" s="253"/>
      <c r="CH40" s="302">
        <v>27</v>
      </c>
      <c r="CI40" s="302">
        <v>28.4</v>
      </c>
      <c r="CJ40" s="302">
        <v>27.8</v>
      </c>
      <c r="CK40" s="302">
        <v>10.5</v>
      </c>
      <c r="CL40" s="302">
        <v>28.8</v>
      </c>
      <c r="CM40" s="253"/>
      <c r="CN40" s="252"/>
      <c r="CO40" s="252"/>
      <c r="CP40" s="252"/>
      <c r="CQ40" s="252"/>
      <c r="CR40" s="252"/>
      <c r="CS40" s="252"/>
      <c r="CT40" s="252"/>
      <c r="CU40" s="252"/>
      <c r="CV40" s="268" t="str">
        <f t="shared" si="0"/>
        <v>LV</v>
      </c>
      <c r="CW40" s="46">
        <v>36</v>
      </c>
    </row>
    <row r="41" spans="1:101" x14ac:dyDescent="0.2">
      <c r="A41" s="193" t="s">
        <v>125</v>
      </c>
      <c r="B41" s="46">
        <v>37</v>
      </c>
      <c r="C41" s="272" t="s">
        <v>136</v>
      </c>
      <c r="D41" s="252">
        <v>45.9</v>
      </c>
      <c r="E41" s="252">
        <v>54.7</v>
      </c>
      <c r="F41" s="252">
        <v>48.5</v>
      </c>
      <c r="G41" s="252">
        <v>41.1</v>
      </c>
      <c r="H41" s="252">
        <v>48.7</v>
      </c>
      <c r="I41" s="252">
        <v>54.8</v>
      </c>
      <c r="J41" s="252">
        <v>31.4</v>
      </c>
      <c r="K41" s="252">
        <v>47.9</v>
      </c>
      <c r="L41" s="252">
        <v>46.6</v>
      </c>
      <c r="M41" s="252">
        <v>47.9</v>
      </c>
      <c r="N41" s="252">
        <v>49.6</v>
      </c>
      <c r="O41" s="252">
        <v>18.899999999999999</v>
      </c>
      <c r="P41" s="252">
        <v>46.7</v>
      </c>
      <c r="Q41" s="252">
        <v>46.6</v>
      </c>
      <c r="R41" s="252">
        <v>50.3</v>
      </c>
      <c r="S41" s="252">
        <v>45.6</v>
      </c>
      <c r="T41" s="252">
        <v>40.4</v>
      </c>
      <c r="U41" s="252">
        <v>46.7</v>
      </c>
      <c r="V41" s="252">
        <v>60.1</v>
      </c>
      <c r="W41" s="252">
        <v>72.2</v>
      </c>
      <c r="X41" s="252">
        <v>61.5</v>
      </c>
      <c r="Y41" s="252">
        <v>62.1</v>
      </c>
      <c r="Z41" s="252">
        <v>63.1</v>
      </c>
      <c r="AA41" s="252">
        <v>71.400000000000006</v>
      </c>
      <c r="AB41" s="252">
        <v>63.2</v>
      </c>
      <c r="AC41" s="252">
        <v>63.6</v>
      </c>
      <c r="AD41" s="252">
        <v>62.3</v>
      </c>
      <c r="AE41" s="252">
        <v>56.7</v>
      </c>
      <c r="AF41" s="252">
        <v>59.2</v>
      </c>
      <c r="AG41" s="252">
        <v>63.5</v>
      </c>
      <c r="AH41" s="252">
        <v>65.900000000000006</v>
      </c>
      <c r="AI41" s="252">
        <v>63.6</v>
      </c>
      <c r="AJ41" s="252">
        <v>52.7</v>
      </c>
      <c r="AK41" s="252">
        <v>46.2</v>
      </c>
      <c r="AL41" s="252">
        <v>43.6</v>
      </c>
      <c r="AM41" s="252">
        <f t="array" ref="AM41:AM100">TRANSPOSE(AN40:DW40)</f>
        <v>53.7</v>
      </c>
      <c r="AN41" s="258">
        <v>0</v>
      </c>
      <c r="AO41" s="302">
        <v>0.2</v>
      </c>
      <c r="AP41" s="302">
        <v>23.8</v>
      </c>
      <c r="AQ41" s="302">
        <v>19.3</v>
      </c>
      <c r="AR41" s="302">
        <v>19.8</v>
      </c>
      <c r="AS41" s="302">
        <v>28.4</v>
      </c>
      <c r="AT41" s="302">
        <v>19.7</v>
      </c>
      <c r="AU41" s="302">
        <v>18.3</v>
      </c>
      <c r="AV41" s="302">
        <v>18.600000000000001</v>
      </c>
      <c r="AW41" s="302">
        <v>18.600000000000001</v>
      </c>
      <c r="AX41" s="302">
        <v>19.2</v>
      </c>
      <c r="AY41" s="302">
        <v>26.4</v>
      </c>
      <c r="AZ41" s="302">
        <v>51.1</v>
      </c>
      <c r="BA41" s="302">
        <v>25.3</v>
      </c>
      <c r="BB41" s="302">
        <v>27.2</v>
      </c>
      <c r="BC41" s="302">
        <v>26</v>
      </c>
      <c r="BD41" s="302">
        <v>26.1</v>
      </c>
      <c r="BE41" s="302">
        <v>52</v>
      </c>
      <c r="BF41" s="302">
        <v>29.8</v>
      </c>
      <c r="BG41" s="302">
        <v>28.7</v>
      </c>
      <c r="BH41" s="302">
        <v>26.6</v>
      </c>
      <c r="BI41" s="302">
        <v>30.8</v>
      </c>
      <c r="BJ41" s="302">
        <v>32.299999999999997</v>
      </c>
      <c r="BK41" s="302">
        <v>24.6</v>
      </c>
      <c r="BL41" s="302">
        <v>31</v>
      </c>
      <c r="BM41" s="302">
        <v>38.4</v>
      </c>
      <c r="BN41" s="302">
        <v>15.3</v>
      </c>
      <c r="BO41" s="302">
        <v>32.9</v>
      </c>
      <c r="BP41" s="302">
        <v>70.5</v>
      </c>
      <c r="BQ41" s="302">
        <v>33.1</v>
      </c>
      <c r="BR41" s="302">
        <v>15.8</v>
      </c>
      <c r="BS41" s="302">
        <v>18.2</v>
      </c>
      <c r="BT41" s="302">
        <v>77</v>
      </c>
      <c r="BU41" s="302">
        <v>66.5</v>
      </c>
      <c r="BV41" s="312">
        <v>18.7</v>
      </c>
      <c r="BW41" s="302">
        <v>19.2</v>
      </c>
      <c r="BX41" s="252"/>
      <c r="BY41" s="252"/>
      <c r="BZ41" s="252"/>
      <c r="CA41" s="252"/>
      <c r="CB41" s="252"/>
      <c r="CC41" s="302">
        <v>73.900000000000006</v>
      </c>
      <c r="CD41" s="302">
        <v>16.7</v>
      </c>
      <c r="CE41" s="302">
        <v>48.3</v>
      </c>
      <c r="CF41" s="302">
        <v>53.9</v>
      </c>
      <c r="CG41" s="253"/>
      <c r="CH41" s="302">
        <v>28.3</v>
      </c>
      <c r="CI41" s="302">
        <v>47.3</v>
      </c>
      <c r="CJ41" s="302">
        <v>46.7</v>
      </c>
      <c r="CK41" s="302">
        <v>49.9</v>
      </c>
      <c r="CL41" s="302">
        <v>47.7</v>
      </c>
      <c r="CM41" s="253"/>
      <c r="CN41" s="252"/>
      <c r="CO41" s="252"/>
      <c r="CP41" s="252"/>
      <c r="CQ41" s="252"/>
      <c r="CR41" s="252"/>
      <c r="CS41" s="252"/>
      <c r="CT41" s="252"/>
      <c r="CU41" s="252"/>
      <c r="CV41" s="268" t="str">
        <f t="shared" si="0"/>
        <v>SN</v>
      </c>
      <c r="CW41" s="46">
        <v>37</v>
      </c>
    </row>
    <row r="42" spans="1:101" x14ac:dyDescent="0.2">
      <c r="A42" s="193" t="s">
        <v>126</v>
      </c>
      <c r="B42" s="46">
        <v>38</v>
      </c>
      <c r="C42" s="272" t="s">
        <v>137</v>
      </c>
      <c r="D42" s="252">
        <v>46.1</v>
      </c>
      <c r="E42" s="252">
        <v>54.5</v>
      </c>
      <c r="F42" s="252">
        <v>48.3</v>
      </c>
      <c r="G42" s="252">
        <v>47.5</v>
      </c>
      <c r="H42" s="252">
        <v>48.6</v>
      </c>
      <c r="I42" s="252">
        <v>54.7</v>
      </c>
      <c r="J42" s="252">
        <v>31.2</v>
      </c>
      <c r="K42" s="252">
        <v>48.2</v>
      </c>
      <c r="L42" s="252">
        <v>46.5</v>
      </c>
      <c r="M42" s="252">
        <v>47.8</v>
      </c>
      <c r="N42" s="252">
        <v>49.5</v>
      </c>
      <c r="O42" s="252">
        <v>18.7</v>
      </c>
      <c r="P42" s="252">
        <v>46.5</v>
      </c>
      <c r="Q42" s="252">
        <v>46.4</v>
      </c>
      <c r="R42" s="252">
        <v>50.1</v>
      </c>
      <c r="S42" s="252">
        <v>51.5</v>
      </c>
      <c r="T42" s="252">
        <v>46.4</v>
      </c>
      <c r="U42" s="252">
        <v>46.5</v>
      </c>
      <c r="V42" s="252">
        <v>60</v>
      </c>
      <c r="W42" s="252">
        <v>72</v>
      </c>
      <c r="X42" s="252">
        <v>61.3</v>
      </c>
      <c r="Y42" s="252">
        <v>61.9</v>
      </c>
      <c r="Z42" s="252">
        <v>63</v>
      </c>
      <c r="AA42" s="252">
        <v>71.2</v>
      </c>
      <c r="AB42" s="252">
        <v>63</v>
      </c>
      <c r="AC42" s="252">
        <v>63.4</v>
      </c>
      <c r="AD42" s="252">
        <v>62.1</v>
      </c>
      <c r="AE42" s="252">
        <v>56.6</v>
      </c>
      <c r="AF42" s="252">
        <v>59</v>
      </c>
      <c r="AG42" s="252">
        <v>63.4</v>
      </c>
      <c r="AH42" s="252">
        <v>65.8</v>
      </c>
      <c r="AI42" s="252">
        <v>63.5</v>
      </c>
      <c r="AJ42" s="252">
        <v>52.5</v>
      </c>
      <c r="AK42" s="252">
        <v>46</v>
      </c>
      <c r="AL42" s="252">
        <v>43.5</v>
      </c>
      <c r="AM42" s="252">
        <v>53.7</v>
      </c>
      <c r="AN42" s="252">
        <f t="array" ref="AN42:AN100">TRANSPOSE(AO41:DX41)</f>
        <v>0.2</v>
      </c>
      <c r="AO42" s="258">
        <v>0</v>
      </c>
      <c r="AP42" s="302">
        <v>28.2</v>
      </c>
      <c r="AQ42" s="302">
        <v>19.100000000000001</v>
      </c>
      <c r="AR42" s="302">
        <v>19.600000000000001</v>
      </c>
      <c r="AS42" s="302">
        <v>19.600000000000001</v>
      </c>
      <c r="AT42" s="302">
        <v>19.5</v>
      </c>
      <c r="AU42" s="302">
        <v>18.100000000000001</v>
      </c>
      <c r="AV42" s="302">
        <v>18.5</v>
      </c>
      <c r="AW42" s="302">
        <v>18</v>
      </c>
      <c r="AX42" s="302">
        <v>19</v>
      </c>
      <c r="AY42" s="302">
        <v>26.3</v>
      </c>
      <c r="AZ42" s="302">
        <v>50.9</v>
      </c>
      <c r="BA42" s="302">
        <v>25.9</v>
      </c>
      <c r="BB42" s="302">
        <v>27</v>
      </c>
      <c r="BC42" s="302">
        <v>25.9</v>
      </c>
      <c r="BD42" s="302">
        <v>25.9</v>
      </c>
      <c r="BE42" s="302">
        <v>51.9</v>
      </c>
      <c r="BF42" s="302">
        <v>29.7</v>
      </c>
      <c r="BG42" s="302">
        <v>28.6</v>
      </c>
      <c r="BH42" s="302">
        <v>32.4</v>
      </c>
      <c r="BI42" s="302">
        <v>31</v>
      </c>
      <c r="BJ42" s="302">
        <v>32.1</v>
      </c>
      <c r="BK42" s="302">
        <v>24.8</v>
      </c>
      <c r="BL42" s="302">
        <v>30.9</v>
      </c>
      <c r="BM42" s="302">
        <v>38.200000000000003</v>
      </c>
      <c r="BN42" s="302">
        <v>15.5</v>
      </c>
      <c r="BO42" s="302">
        <v>32.799999999999997</v>
      </c>
      <c r="BP42" s="302">
        <v>70.400000000000006</v>
      </c>
      <c r="BQ42" s="302">
        <v>33</v>
      </c>
      <c r="BR42" s="302">
        <v>15.7</v>
      </c>
      <c r="BS42" s="302">
        <v>18</v>
      </c>
      <c r="BT42" s="302">
        <v>77</v>
      </c>
      <c r="BU42" s="302">
        <v>66.400000000000006</v>
      </c>
      <c r="BV42" s="312">
        <v>18.7</v>
      </c>
      <c r="BW42" s="302">
        <v>19</v>
      </c>
      <c r="BX42" s="252"/>
      <c r="BY42" s="252"/>
      <c r="BZ42" s="252"/>
      <c r="CA42" s="252"/>
      <c r="CB42" s="252"/>
      <c r="CC42" s="302">
        <v>73.7</v>
      </c>
      <c r="CD42" s="302">
        <v>16.600000000000001</v>
      </c>
      <c r="CE42" s="302">
        <v>48.1</v>
      </c>
      <c r="CF42" s="302">
        <v>48.1</v>
      </c>
      <c r="CG42" s="253"/>
      <c r="CH42" s="302">
        <v>28.2</v>
      </c>
      <c r="CI42" s="302">
        <v>47.2</v>
      </c>
      <c r="CJ42" s="302">
        <v>46.5</v>
      </c>
      <c r="CK42" s="302">
        <v>49.7</v>
      </c>
      <c r="CL42" s="302">
        <v>47.5</v>
      </c>
      <c r="CM42" s="253"/>
      <c r="CN42" s="252"/>
      <c r="CO42" s="252"/>
      <c r="CP42" s="252"/>
      <c r="CQ42" s="252"/>
      <c r="CR42" s="252"/>
      <c r="CS42" s="252"/>
      <c r="CT42" s="252"/>
      <c r="CU42" s="252"/>
      <c r="CV42" s="268" t="str">
        <f t="shared" si="0"/>
        <v>SHS</v>
      </c>
      <c r="CW42" s="46">
        <v>38</v>
      </c>
    </row>
    <row r="43" spans="1:101" x14ac:dyDescent="0.2">
      <c r="A43" s="193" t="s">
        <v>127</v>
      </c>
      <c r="B43" s="46">
        <v>39</v>
      </c>
      <c r="C43" s="272" t="s">
        <v>135</v>
      </c>
      <c r="D43" s="252">
        <v>65.5</v>
      </c>
      <c r="E43" s="252">
        <v>68.2</v>
      </c>
      <c r="F43" s="252">
        <v>62</v>
      </c>
      <c r="G43" s="252">
        <v>61.2</v>
      </c>
      <c r="H43" s="252">
        <v>62.3</v>
      </c>
      <c r="I43" s="252">
        <v>68.400000000000006</v>
      </c>
      <c r="J43" s="252">
        <v>49.5</v>
      </c>
      <c r="K43" s="252">
        <v>72.2</v>
      </c>
      <c r="L43" s="252">
        <v>60.2</v>
      </c>
      <c r="M43" s="252">
        <v>66.099999999999994</v>
      </c>
      <c r="N43" s="252">
        <v>63.2</v>
      </c>
      <c r="O43" s="252">
        <v>33</v>
      </c>
      <c r="P43" s="252">
        <v>60.2</v>
      </c>
      <c r="Q43" s="252">
        <v>60.1</v>
      </c>
      <c r="R43" s="252">
        <v>63.9</v>
      </c>
      <c r="S43" s="252">
        <v>65.2</v>
      </c>
      <c r="T43" s="252">
        <v>64.7</v>
      </c>
      <c r="U43" s="252">
        <v>64.900000000000006</v>
      </c>
      <c r="V43" s="252">
        <v>73.7</v>
      </c>
      <c r="W43" s="252">
        <v>85.8</v>
      </c>
      <c r="X43" s="252">
        <v>75</v>
      </c>
      <c r="Y43" s="252">
        <v>75.599999999999994</v>
      </c>
      <c r="Z43" s="252">
        <v>76.7</v>
      </c>
      <c r="AA43" s="252">
        <v>84.9</v>
      </c>
      <c r="AB43" s="252">
        <v>76.599999999999994</v>
      </c>
      <c r="AC43" s="252">
        <v>77.2</v>
      </c>
      <c r="AD43" s="252">
        <v>75.8</v>
      </c>
      <c r="AE43" s="252">
        <v>70.3</v>
      </c>
      <c r="AF43" s="252">
        <v>72.8</v>
      </c>
      <c r="AG43" s="252">
        <v>77.099999999999994</v>
      </c>
      <c r="AH43" s="252">
        <v>79.5</v>
      </c>
      <c r="AI43" s="252">
        <v>77.2</v>
      </c>
      <c r="AJ43" s="252">
        <v>70.900000000000006</v>
      </c>
      <c r="AK43" s="252">
        <v>64.3</v>
      </c>
      <c r="AL43" s="252">
        <v>61.8</v>
      </c>
      <c r="AM43" s="252">
        <v>72</v>
      </c>
      <c r="AN43" s="252">
        <v>23.8</v>
      </c>
      <c r="AO43" s="252">
        <f t="array" ref="AO43:AO100">TRANSPOSE(AP42:DY42)</f>
        <v>28.2</v>
      </c>
      <c r="AP43" s="258">
        <v>0</v>
      </c>
      <c r="AQ43" s="302">
        <v>37.6</v>
      </c>
      <c r="AR43" s="302">
        <v>35.5</v>
      </c>
      <c r="AS43" s="302">
        <v>38.4</v>
      </c>
      <c r="AT43" s="302">
        <v>39.9</v>
      </c>
      <c r="AU43" s="302">
        <v>38.5</v>
      </c>
      <c r="AV43" s="302">
        <v>36.200000000000003</v>
      </c>
      <c r="AW43" s="302">
        <v>37.700000000000003</v>
      </c>
      <c r="AX43" s="302">
        <v>38.4</v>
      </c>
      <c r="AY43" s="302">
        <v>28.5</v>
      </c>
      <c r="AZ43" s="302">
        <v>73.900000000000006</v>
      </c>
      <c r="BA43" s="302">
        <v>43.4</v>
      </c>
      <c r="BB43" s="302">
        <v>45.3</v>
      </c>
      <c r="BC43" s="302">
        <v>44.1</v>
      </c>
      <c r="BD43" s="302">
        <v>44.1</v>
      </c>
      <c r="BE43" s="302">
        <v>70.099999999999994</v>
      </c>
      <c r="BF43" s="302">
        <v>47.9</v>
      </c>
      <c r="BG43" s="302">
        <v>46.8</v>
      </c>
      <c r="BH43" s="302">
        <v>50.7</v>
      </c>
      <c r="BI43" s="302">
        <v>57.3</v>
      </c>
      <c r="BJ43" s="302">
        <v>50.4</v>
      </c>
      <c r="BK43" s="302">
        <v>48.6</v>
      </c>
      <c r="BL43" s="302">
        <v>49.1</v>
      </c>
      <c r="BM43" s="302">
        <v>58.2</v>
      </c>
      <c r="BN43" s="302">
        <v>45.2</v>
      </c>
      <c r="BO43" s="302">
        <v>43.8</v>
      </c>
      <c r="BP43" s="302">
        <v>88.6</v>
      </c>
      <c r="BQ43" s="302">
        <v>51.2</v>
      </c>
      <c r="BR43" s="302">
        <v>34.200000000000003</v>
      </c>
      <c r="BS43" s="302">
        <v>36.200000000000003</v>
      </c>
      <c r="BT43" s="302">
        <v>94</v>
      </c>
      <c r="BU43" s="302">
        <v>80.099999999999994</v>
      </c>
      <c r="BV43" s="312">
        <v>34.799999999999997</v>
      </c>
      <c r="BW43" s="302">
        <v>34.299999999999997</v>
      </c>
      <c r="BX43" s="252"/>
      <c r="BY43" s="252"/>
      <c r="BZ43" s="252"/>
      <c r="CA43" s="252"/>
      <c r="CB43" s="252"/>
      <c r="CC43" s="302">
        <v>87.5</v>
      </c>
      <c r="CD43" s="302">
        <v>39.6</v>
      </c>
      <c r="CE43" s="302">
        <v>66.400000000000006</v>
      </c>
      <c r="CF43" s="302">
        <v>66.2</v>
      </c>
      <c r="CG43" s="253"/>
      <c r="CH43" s="302">
        <v>46.5</v>
      </c>
      <c r="CI43" s="302">
        <v>65.5</v>
      </c>
      <c r="CJ43" s="302">
        <v>60.3</v>
      </c>
      <c r="CK43" s="302">
        <v>68.099999999999994</v>
      </c>
      <c r="CL43" s="302">
        <v>65.8</v>
      </c>
      <c r="CM43" s="253"/>
      <c r="CN43" s="252"/>
      <c r="CO43" s="252"/>
      <c r="CP43" s="252"/>
      <c r="CQ43" s="252"/>
      <c r="CR43" s="252"/>
      <c r="CS43" s="252"/>
      <c r="CT43" s="252"/>
      <c r="CU43" s="252"/>
      <c r="CV43" s="268" t="str">
        <f t="shared" si="0"/>
        <v>PD</v>
      </c>
      <c r="CW43" s="46">
        <v>39</v>
      </c>
    </row>
    <row r="44" spans="1:101" x14ac:dyDescent="0.2">
      <c r="A44" s="193" t="s">
        <v>107</v>
      </c>
      <c r="B44" s="46">
        <v>40</v>
      </c>
      <c r="C44" s="272" t="s">
        <v>124</v>
      </c>
      <c r="D44" s="252">
        <v>33.299999999999997</v>
      </c>
      <c r="E44" s="252">
        <v>36</v>
      </c>
      <c r="F44" s="252">
        <v>29.8</v>
      </c>
      <c r="G44" s="252">
        <v>25.6</v>
      </c>
      <c r="H44" s="252">
        <v>30.1</v>
      </c>
      <c r="I44" s="252">
        <v>36.200000000000003</v>
      </c>
      <c r="J44" s="252">
        <v>12.7</v>
      </c>
      <c r="K44" s="252">
        <v>35.299999999999997</v>
      </c>
      <c r="L44" s="252">
        <v>27.9</v>
      </c>
      <c r="M44" s="252">
        <v>29.3</v>
      </c>
      <c r="N44" s="252">
        <v>30.9</v>
      </c>
      <c r="O44" s="252">
        <v>0.9</v>
      </c>
      <c r="P44" s="252">
        <v>28</v>
      </c>
      <c r="Q44" s="252">
        <v>27.9</v>
      </c>
      <c r="R44" s="252">
        <v>31.6</v>
      </c>
      <c r="S44" s="252">
        <v>33</v>
      </c>
      <c r="T44" s="252">
        <v>27.8</v>
      </c>
      <c r="U44" s="252">
        <v>28</v>
      </c>
      <c r="V44" s="252">
        <v>41.5</v>
      </c>
      <c r="W44" s="252">
        <v>53.3</v>
      </c>
      <c r="X44" s="252">
        <v>42.8</v>
      </c>
      <c r="Y44" s="252">
        <v>43.4</v>
      </c>
      <c r="Z44" s="252">
        <v>44.5</v>
      </c>
      <c r="AA44" s="252">
        <v>52.7</v>
      </c>
      <c r="AB44" s="252">
        <v>45.8</v>
      </c>
      <c r="AC44" s="252">
        <v>44.9</v>
      </c>
      <c r="AD44" s="252">
        <v>43.6</v>
      </c>
      <c r="AE44" s="252">
        <v>38.1</v>
      </c>
      <c r="AF44" s="252">
        <v>40.5</v>
      </c>
      <c r="AG44" s="252">
        <v>44.9</v>
      </c>
      <c r="AH44" s="252">
        <v>47.2</v>
      </c>
      <c r="AI44" s="252">
        <v>44.9</v>
      </c>
      <c r="AJ44" s="252">
        <v>34</v>
      </c>
      <c r="AK44" s="252">
        <v>27.3</v>
      </c>
      <c r="AL44" s="252">
        <v>24.7</v>
      </c>
      <c r="AM44" s="252">
        <v>35.200000000000003</v>
      </c>
      <c r="AN44" s="252">
        <v>19.3</v>
      </c>
      <c r="AO44" s="252">
        <v>19.100000000000001</v>
      </c>
      <c r="AP44" s="252">
        <f t="array" ref="AP44:AP100">TRANSPOSE(AQ43:DZ43)</f>
        <v>37.6</v>
      </c>
      <c r="AQ44" s="258">
        <v>0</v>
      </c>
      <c r="AR44" s="302">
        <v>1.5</v>
      </c>
      <c r="AS44" s="302">
        <v>2.5</v>
      </c>
      <c r="AT44" s="302">
        <v>4.2</v>
      </c>
      <c r="AU44" s="302">
        <v>2.7</v>
      </c>
      <c r="AV44" s="302">
        <v>0.7</v>
      </c>
      <c r="AW44" s="302">
        <v>1.8</v>
      </c>
      <c r="AX44" s="302">
        <v>2.5</v>
      </c>
      <c r="AY44" s="302">
        <v>9.1</v>
      </c>
      <c r="AZ44" s="302">
        <v>32.4</v>
      </c>
      <c r="BA44" s="302">
        <v>7</v>
      </c>
      <c r="BB44" s="302">
        <v>8.9</v>
      </c>
      <c r="BC44" s="302">
        <v>7.8</v>
      </c>
      <c r="BD44" s="302">
        <v>7.8</v>
      </c>
      <c r="BE44" s="302">
        <v>33.700000000000003</v>
      </c>
      <c r="BF44" s="302">
        <v>11.5</v>
      </c>
      <c r="BG44" s="302">
        <v>10.5</v>
      </c>
      <c r="BH44" s="302">
        <v>14.3</v>
      </c>
      <c r="BI44" s="302">
        <v>20.9</v>
      </c>
      <c r="BJ44" s="302">
        <v>14</v>
      </c>
      <c r="BK44" s="302">
        <v>12.2</v>
      </c>
      <c r="BL44" s="302">
        <v>12.7</v>
      </c>
      <c r="BM44" s="302">
        <v>48.6</v>
      </c>
      <c r="BN44" s="302">
        <v>15.3</v>
      </c>
      <c r="BO44" s="302">
        <v>14.7</v>
      </c>
      <c r="BP44" s="302">
        <v>52.2</v>
      </c>
      <c r="BQ44" s="302">
        <v>14.9</v>
      </c>
      <c r="BR44" s="302">
        <v>10.4</v>
      </c>
      <c r="BS44" s="302">
        <v>2.6</v>
      </c>
      <c r="BT44" s="302">
        <v>47.9</v>
      </c>
      <c r="BU44" s="302">
        <v>49.2</v>
      </c>
      <c r="BV44" s="312">
        <v>2.9</v>
      </c>
      <c r="BW44" s="302">
        <v>2.4</v>
      </c>
      <c r="BX44" s="252"/>
      <c r="BY44" s="252"/>
      <c r="BZ44" s="252"/>
      <c r="CA44" s="252"/>
      <c r="CB44" s="252"/>
      <c r="CC44" s="302">
        <v>55.2</v>
      </c>
      <c r="CD44" s="302">
        <v>2.8</v>
      </c>
      <c r="CE44" s="302">
        <v>29.4</v>
      </c>
      <c r="CF44" s="302">
        <v>29.4</v>
      </c>
      <c r="CG44" s="253"/>
      <c r="CH44" s="302">
        <v>9.6999999999999993</v>
      </c>
      <c r="CI44" s="302">
        <v>28.4</v>
      </c>
      <c r="CJ44" s="302">
        <v>27.8</v>
      </c>
      <c r="CK44" s="302">
        <v>31.2</v>
      </c>
      <c r="CL44" s="302">
        <v>28.8</v>
      </c>
      <c r="CM44" s="253"/>
      <c r="CN44" s="252"/>
      <c r="CO44" s="252"/>
      <c r="CP44" s="252"/>
      <c r="CQ44" s="252"/>
      <c r="CR44" s="252"/>
      <c r="CS44" s="252"/>
      <c r="CT44" s="252"/>
      <c r="CU44" s="252"/>
      <c r="CV44" s="268" t="str">
        <f t="shared" si="0"/>
        <v>BS</v>
      </c>
      <c r="CW44" s="46">
        <v>40</v>
      </c>
    </row>
    <row r="45" spans="1:101" x14ac:dyDescent="0.2">
      <c r="A45" s="193" t="s">
        <v>108</v>
      </c>
      <c r="B45" s="46">
        <v>41</v>
      </c>
      <c r="C45" s="272" t="s">
        <v>123</v>
      </c>
      <c r="D45" s="252">
        <v>35.700000000000003</v>
      </c>
      <c r="E45" s="252">
        <v>38.4</v>
      </c>
      <c r="F45" s="252">
        <v>32.200000000000003</v>
      </c>
      <c r="G45" s="252">
        <v>31.4</v>
      </c>
      <c r="H45" s="252">
        <v>32.5</v>
      </c>
      <c r="I45" s="252">
        <v>38.6</v>
      </c>
      <c r="J45" s="252">
        <v>15.1</v>
      </c>
      <c r="K45" s="252">
        <v>37.700000000000003</v>
      </c>
      <c r="L45" s="252">
        <v>30.3</v>
      </c>
      <c r="M45" s="252">
        <v>31.7</v>
      </c>
      <c r="N45" s="252">
        <v>33.299999999999997</v>
      </c>
      <c r="O45" s="252">
        <v>2.2000000000000002</v>
      </c>
      <c r="P45" s="252">
        <v>30.4</v>
      </c>
      <c r="Q45" s="252">
        <v>30.3</v>
      </c>
      <c r="R45" s="252">
        <v>34</v>
      </c>
      <c r="S45" s="252">
        <v>35.4</v>
      </c>
      <c r="T45" s="252">
        <v>30.2</v>
      </c>
      <c r="U45" s="252">
        <v>30.4</v>
      </c>
      <c r="V45" s="252">
        <v>43.9</v>
      </c>
      <c r="W45" s="252">
        <v>55.9</v>
      </c>
      <c r="X45" s="252">
        <v>45.2</v>
      </c>
      <c r="Y45" s="252">
        <v>45.8</v>
      </c>
      <c r="Z45" s="252">
        <v>46.9</v>
      </c>
      <c r="AA45" s="252">
        <v>55.1</v>
      </c>
      <c r="AB45" s="252">
        <v>46.9</v>
      </c>
      <c r="AC45" s="252">
        <v>47.3</v>
      </c>
      <c r="AD45" s="252">
        <v>46</v>
      </c>
      <c r="AE45" s="252">
        <v>40.5</v>
      </c>
      <c r="AF45" s="252">
        <v>42.9</v>
      </c>
      <c r="AG45" s="252">
        <v>47.3</v>
      </c>
      <c r="AH45" s="252">
        <v>49.6</v>
      </c>
      <c r="AI45" s="252">
        <v>47.3</v>
      </c>
      <c r="AJ45" s="252">
        <v>36.4</v>
      </c>
      <c r="AK45" s="252">
        <v>29.9</v>
      </c>
      <c r="AL45" s="252">
        <v>27.4</v>
      </c>
      <c r="AM45" s="252">
        <v>37.6</v>
      </c>
      <c r="AN45" s="252">
        <v>19.8</v>
      </c>
      <c r="AO45" s="252">
        <v>19.600000000000001</v>
      </c>
      <c r="AP45" s="252">
        <v>35.5</v>
      </c>
      <c r="AQ45" s="252">
        <f t="array" ref="AQ45:AQ100">TRANSPOSE(AR44:EA44)</f>
        <v>1.5</v>
      </c>
      <c r="AR45" s="258">
        <v>0</v>
      </c>
      <c r="AS45" s="302">
        <v>3.8</v>
      </c>
      <c r="AT45" s="302">
        <v>5.3</v>
      </c>
      <c r="AU45" s="302">
        <v>4</v>
      </c>
      <c r="AV45" s="302">
        <v>0.9</v>
      </c>
      <c r="AW45" s="302">
        <v>3.1</v>
      </c>
      <c r="AX45" s="302">
        <v>3.8</v>
      </c>
      <c r="AY45" s="302">
        <v>7.6</v>
      </c>
      <c r="AZ45" s="302">
        <v>34.799999999999997</v>
      </c>
      <c r="BA45" s="302">
        <v>8.1999999999999993</v>
      </c>
      <c r="BB45" s="302">
        <v>10</v>
      </c>
      <c r="BC45" s="302">
        <v>8.9</v>
      </c>
      <c r="BD45" s="302">
        <v>8.9</v>
      </c>
      <c r="BE45" s="302">
        <v>34.9</v>
      </c>
      <c r="BF45" s="302">
        <v>12.7</v>
      </c>
      <c r="BG45" s="302">
        <v>11.6</v>
      </c>
      <c r="BH45" s="302">
        <v>15.5</v>
      </c>
      <c r="BI45" s="302">
        <v>22.1</v>
      </c>
      <c r="BJ45" s="302">
        <v>15.2</v>
      </c>
      <c r="BK45" s="302">
        <v>13.3</v>
      </c>
      <c r="BL45" s="302">
        <v>13.9</v>
      </c>
      <c r="BM45" s="302">
        <v>49.9</v>
      </c>
      <c r="BN45" s="302">
        <v>16.600000000000001</v>
      </c>
      <c r="BO45" s="302">
        <v>14.6</v>
      </c>
      <c r="BP45" s="302">
        <v>53.4</v>
      </c>
      <c r="BQ45" s="302">
        <v>16</v>
      </c>
      <c r="BR45" s="302">
        <v>10.7</v>
      </c>
      <c r="BS45" s="302">
        <v>3.1</v>
      </c>
      <c r="BT45" s="302">
        <v>50</v>
      </c>
      <c r="BU45" s="302">
        <v>50.3</v>
      </c>
      <c r="BV45" s="312">
        <v>4.2</v>
      </c>
      <c r="BW45" s="302">
        <v>4.5</v>
      </c>
      <c r="BX45" s="252"/>
      <c r="BY45" s="252"/>
      <c r="BZ45" s="252"/>
      <c r="CA45" s="252"/>
      <c r="CB45" s="252"/>
      <c r="CC45" s="302">
        <v>57.6</v>
      </c>
      <c r="CD45" s="302">
        <v>3.7</v>
      </c>
      <c r="CE45" s="302">
        <v>32</v>
      </c>
      <c r="CF45" s="302">
        <v>31.8</v>
      </c>
      <c r="CG45" s="253"/>
      <c r="CH45" s="302">
        <v>12.1</v>
      </c>
      <c r="CI45" s="302">
        <v>31.1</v>
      </c>
      <c r="CJ45" s="302">
        <v>30.4</v>
      </c>
      <c r="CK45" s="302">
        <v>33.6</v>
      </c>
      <c r="CL45" s="302">
        <v>31.4</v>
      </c>
      <c r="CM45" s="253"/>
      <c r="CN45" s="252"/>
      <c r="CO45" s="252"/>
      <c r="CP45" s="252"/>
      <c r="CQ45" s="252"/>
      <c r="CR45" s="252"/>
      <c r="CS45" s="252"/>
      <c r="CT45" s="252"/>
      <c r="CU45" s="252"/>
      <c r="CV45" s="268" t="str">
        <f t="shared" si="0"/>
        <v>GB</v>
      </c>
      <c r="CW45" s="46">
        <v>41</v>
      </c>
    </row>
    <row r="46" spans="1:101" x14ac:dyDescent="0.2">
      <c r="A46" s="193" t="s">
        <v>109</v>
      </c>
      <c r="B46" s="46">
        <v>42</v>
      </c>
      <c r="C46" s="272" t="s">
        <v>122</v>
      </c>
      <c r="D46" s="252">
        <v>33.200000000000003</v>
      </c>
      <c r="E46" s="252">
        <v>35.9</v>
      </c>
      <c r="F46" s="252">
        <v>29.7</v>
      </c>
      <c r="G46" s="252">
        <v>28.9</v>
      </c>
      <c r="H46" s="252">
        <v>29.9</v>
      </c>
      <c r="I46" s="252">
        <v>36</v>
      </c>
      <c r="J46" s="252">
        <v>12.6</v>
      </c>
      <c r="K46" s="252">
        <v>35.200000000000003</v>
      </c>
      <c r="L46" s="252">
        <v>27.8</v>
      </c>
      <c r="M46" s="252">
        <v>29.1</v>
      </c>
      <c r="N46" s="252">
        <v>30.8</v>
      </c>
      <c r="O46" s="252">
        <v>2.2000000000000002</v>
      </c>
      <c r="P46" s="252">
        <v>27.9</v>
      </c>
      <c r="Q46" s="252">
        <v>27.8</v>
      </c>
      <c r="R46" s="252">
        <v>31.5</v>
      </c>
      <c r="S46" s="252">
        <v>32.9</v>
      </c>
      <c r="T46" s="252">
        <v>27.7</v>
      </c>
      <c r="U46" s="252">
        <v>27.9</v>
      </c>
      <c r="V46" s="252">
        <v>41.3</v>
      </c>
      <c r="W46" s="252">
        <v>53.4</v>
      </c>
      <c r="X46" s="252">
        <v>42.7</v>
      </c>
      <c r="Y46" s="252">
        <v>43.3</v>
      </c>
      <c r="Z46" s="252">
        <v>44.3</v>
      </c>
      <c r="AA46" s="252">
        <v>52.6</v>
      </c>
      <c r="AB46" s="252">
        <v>44.4</v>
      </c>
      <c r="AC46" s="252">
        <v>44.8</v>
      </c>
      <c r="AD46" s="252">
        <v>43.5</v>
      </c>
      <c r="AE46" s="252">
        <v>37.9</v>
      </c>
      <c r="AF46" s="252">
        <v>40.4</v>
      </c>
      <c r="AG46" s="252">
        <v>44.7</v>
      </c>
      <c r="AH46" s="252">
        <v>47.1</v>
      </c>
      <c r="AI46" s="252">
        <v>44.8</v>
      </c>
      <c r="AJ46" s="252">
        <v>33.9</v>
      </c>
      <c r="AK46" s="252">
        <v>27.4</v>
      </c>
      <c r="AL46" s="252">
        <v>24.8</v>
      </c>
      <c r="AM46" s="252">
        <v>35</v>
      </c>
      <c r="AN46" s="252">
        <v>28.4</v>
      </c>
      <c r="AO46" s="252">
        <v>19.600000000000001</v>
      </c>
      <c r="AP46" s="252">
        <v>38.4</v>
      </c>
      <c r="AQ46" s="252">
        <v>2.5</v>
      </c>
      <c r="AR46" s="252">
        <f t="array" ref="AR46:AR100">TRANSPOSE(AS45:EB45)</f>
        <v>3.8</v>
      </c>
      <c r="AS46" s="258">
        <v>0</v>
      </c>
      <c r="AT46" s="302">
        <v>1.7</v>
      </c>
      <c r="AU46" s="302">
        <v>1.5</v>
      </c>
      <c r="AV46" s="302">
        <v>2.9</v>
      </c>
      <c r="AW46" s="302">
        <v>1.3</v>
      </c>
      <c r="AX46" s="302">
        <v>0.7</v>
      </c>
      <c r="AY46" s="302">
        <v>11.2</v>
      </c>
      <c r="AZ46" s="302">
        <v>32.299999999999997</v>
      </c>
      <c r="BA46" s="302">
        <v>6.4</v>
      </c>
      <c r="BB46" s="302">
        <v>8.3000000000000007</v>
      </c>
      <c r="BC46" s="302">
        <v>7.2</v>
      </c>
      <c r="BD46" s="302">
        <v>7.2</v>
      </c>
      <c r="BE46" s="302">
        <v>33.1</v>
      </c>
      <c r="BF46" s="302">
        <v>10.9</v>
      </c>
      <c r="BG46" s="302">
        <v>9.9</v>
      </c>
      <c r="BH46" s="302">
        <v>13.7</v>
      </c>
      <c r="BI46" s="302">
        <v>20.3</v>
      </c>
      <c r="BJ46" s="302">
        <v>13.4</v>
      </c>
      <c r="BK46" s="302">
        <v>11.6</v>
      </c>
      <c r="BL46" s="302">
        <v>12.2</v>
      </c>
      <c r="BM46" s="302">
        <v>46</v>
      </c>
      <c r="BN46" s="302">
        <v>12.7</v>
      </c>
      <c r="BO46" s="302">
        <v>17.2</v>
      </c>
      <c r="BP46" s="302">
        <v>51.7</v>
      </c>
      <c r="BQ46" s="302">
        <v>14.3</v>
      </c>
      <c r="BR46" s="302">
        <v>10.9</v>
      </c>
      <c r="BS46" s="302">
        <v>3.3</v>
      </c>
      <c r="BT46" s="302">
        <v>47.8</v>
      </c>
      <c r="BU46" s="302">
        <v>47.7</v>
      </c>
      <c r="BV46" s="312">
        <v>1.2</v>
      </c>
      <c r="BW46" s="302">
        <v>0.7</v>
      </c>
      <c r="BX46" s="252"/>
      <c r="BY46" s="252"/>
      <c r="BZ46" s="252"/>
      <c r="CA46" s="252"/>
      <c r="CB46" s="252"/>
      <c r="CC46" s="302">
        <v>55.1</v>
      </c>
      <c r="CD46" s="302">
        <v>3.1</v>
      </c>
      <c r="CE46" s="302">
        <v>29.5</v>
      </c>
      <c r="CF46" s="302">
        <v>29.3</v>
      </c>
      <c r="CG46" s="253"/>
      <c r="CH46" s="302">
        <v>9.5</v>
      </c>
      <c r="CI46" s="302">
        <v>28.5</v>
      </c>
      <c r="CJ46" s="302">
        <v>27.9</v>
      </c>
      <c r="CK46" s="302">
        <v>31.1</v>
      </c>
      <c r="CL46" s="302">
        <v>28.9</v>
      </c>
      <c r="CM46" s="253"/>
      <c r="CN46" s="252"/>
      <c r="CO46" s="252"/>
      <c r="CP46" s="252"/>
      <c r="CQ46" s="252"/>
      <c r="CR46" s="252"/>
      <c r="CS46" s="252"/>
      <c r="CT46" s="252"/>
      <c r="CU46" s="252"/>
      <c r="CV46" s="268" t="str">
        <f t="shared" si="0"/>
        <v>PB</v>
      </c>
      <c r="CW46" s="46">
        <v>42</v>
      </c>
    </row>
    <row r="47" spans="1:101" x14ac:dyDescent="0.2">
      <c r="A47" s="304" t="s">
        <v>114</v>
      </c>
      <c r="B47" s="46">
        <v>43</v>
      </c>
      <c r="C47" s="272" t="s">
        <v>121</v>
      </c>
      <c r="D47" s="252">
        <v>34.9</v>
      </c>
      <c r="E47" s="252">
        <v>37.6</v>
      </c>
      <c r="F47" s="252">
        <v>31.8</v>
      </c>
      <c r="G47" s="252">
        <v>29</v>
      </c>
      <c r="H47" s="252">
        <v>31.7</v>
      </c>
      <c r="I47" s="252">
        <v>37.700000000000003</v>
      </c>
      <c r="J47" s="252">
        <v>14.3</v>
      </c>
      <c r="K47" s="252">
        <v>36.9</v>
      </c>
      <c r="L47" s="252">
        <v>29.5</v>
      </c>
      <c r="M47" s="252">
        <v>30.8</v>
      </c>
      <c r="N47" s="252">
        <v>32.5</v>
      </c>
      <c r="O47" s="252">
        <v>4.3</v>
      </c>
      <c r="P47" s="252">
        <v>29.6</v>
      </c>
      <c r="Q47" s="252">
        <v>29.5</v>
      </c>
      <c r="R47" s="252">
        <v>33.200000000000003</v>
      </c>
      <c r="S47" s="252">
        <v>34.6</v>
      </c>
      <c r="T47" s="252">
        <v>29.4</v>
      </c>
      <c r="U47" s="252">
        <v>29.6</v>
      </c>
      <c r="V47" s="252">
        <v>43</v>
      </c>
      <c r="W47" s="252">
        <v>55.1</v>
      </c>
      <c r="X47" s="252">
        <v>44.4</v>
      </c>
      <c r="Y47" s="252">
        <v>45</v>
      </c>
      <c r="Z47" s="252">
        <v>46</v>
      </c>
      <c r="AA47" s="252">
        <v>54.3</v>
      </c>
      <c r="AB47" s="252">
        <v>46.1</v>
      </c>
      <c r="AC47" s="252">
        <v>46.5</v>
      </c>
      <c r="AD47" s="252">
        <v>45.2</v>
      </c>
      <c r="AE47" s="252">
        <v>39.700000000000003</v>
      </c>
      <c r="AF47" s="252">
        <v>42.1</v>
      </c>
      <c r="AG47" s="252">
        <v>46.4</v>
      </c>
      <c r="AH47" s="252">
        <v>48.8</v>
      </c>
      <c r="AI47" s="252">
        <v>46.5</v>
      </c>
      <c r="AJ47" s="252">
        <v>35.6</v>
      </c>
      <c r="AK47" s="252">
        <v>29.1</v>
      </c>
      <c r="AL47" s="252">
        <v>26.5</v>
      </c>
      <c r="AM47" s="252">
        <v>36.700000000000003</v>
      </c>
      <c r="AN47" s="252">
        <v>19.7</v>
      </c>
      <c r="AO47" s="252">
        <v>19.5</v>
      </c>
      <c r="AP47" s="252">
        <v>39.9</v>
      </c>
      <c r="AQ47" s="252">
        <v>4.2</v>
      </c>
      <c r="AR47" s="252">
        <v>5.3</v>
      </c>
      <c r="AS47" s="252">
        <f t="array" ref="AS47:AS100">TRANSPOSE(AT46:EC46)</f>
        <v>1.7</v>
      </c>
      <c r="AT47" s="258">
        <v>0</v>
      </c>
      <c r="AU47" s="302">
        <v>1.4</v>
      </c>
      <c r="AV47" s="302">
        <v>4.4000000000000004</v>
      </c>
      <c r="AW47" s="302">
        <v>2.2000000000000002</v>
      </c>
      <c r="AX47" s="302">
        <v>1.9</v>
      </c>
      <c r="AY47" s="302">
        <v>12.7</v>
      </c>
      <c r="AZ47" s="302">
        <v>34.1</v>
      </c>
      <c r="BA47" s="302">
        <v>8.3000000000000007</v>
      </c>
      <c r="BB47" s="302">
        <v>10</v>
      </c>
      <c r="BC47" s="302">
        <v>8.1</v>
      </c>
      <c r="BD47" s="302">
        <v>8</v>
      </c>
      <c r="BE47" s="302">
        <v>34.799999999999997</v>
      </c>
      <c r="BF47" s="302">
        <v>12.7</v>
      </c>
      <c r="BG47" s="302">
        <v>11.6</v>
      </c>
      <c r="BH47" s="302">
        <v>15.4</v>
      </c>
      <c r="BI47" s="302">
        <v>22.1</v>
      </c>
      <c r="BJ47" s="302">
        <v>15.1</v>
      </c>
      <c r="BK47" s="302">
        <v>13.3</v>
      </c>
      <c r="BL47" s="302">
        <v>13.9</v>
      </c>
      <c r="BM47" s="302">
        <v>44.7</v>
      </c>
      <c r="BN47" s="302">
        <v>11.4</v>
      </c>
      <c r="BO47" s="302">
        <v>18.7</v>
      </c>
      <c r="BP47" s="302">
        <v>53.4</v>
      </c>
      <c r="BQ47" s="302">
        <v>16</v>
      </c>
      <c r="BR47" s="302">
        <v>10.8</v>
      </c>
      <c r="BS47" s="302">
        <v>4.7</v>
      </c>
      <c r="BT47" s="302">
        <v>49.6</v>
      </c>
      <c r="BU47" s="302">
        <v>49.4</v>
      </c>
      <c r="BV47" s="312">
        <v>1.6</v>
      </c>
      <c r="BW47" s="302">
        <v>1.9</v>
      </c>
      <c r="BX47" s="252"/>
      <c r="BY47" s="252"/>
      <c r="BZ47" s="252"/>
      <c r="CA47" s="252"/>
      <c r="CB47" s="252"/>
      <c r="CC47" s="302">
        <v>56.8</v>
      </c>
      <c r="CD47" s="302">
        <v>3</v>
      </c>
      <c r="CE47" s="302">
        <v>31.2</v>
      </c>
      <c r="CF47" s="302">
        <v>31</v>
      </c>
      <c r="CG47" s="253"/>
      <c r="CH47" s="302">
        <v>11.2</v>
      </c>
      <c r="CI47" s="302">
        <v>30.2</v>
      </c>
      <c r="CJ47" s="302">
        <v>29.6</v>
      </c>
      <c r="CK47" s="302">
        <v>32.799999999999997</v>
      </c>
      <c r="CL47" s="302">
        <v>30.6</v>
      </c>
      <c r="CM47" s="253"/>
      <c r="CN47" s="252"/>
      <c r="CO47" s="252"/>
      <c r="CP47" s="252"/>
      <c r="CQ47" s="252"/>
      <c r="CR47" s="252"/>
      <c r="CS47" s="252"/>
      <c r="CT47" s="252"/>
      <c r="CU47" s="252"/>
      <c r="CV47" s="268" t="str">
        <f t="shared" si="0"/>
        <v>VP</v>
      </c>
      <c r="CW47" s="46">
        <v>43</v>
      </c>
    </row>
    <row r="48" spans="1:101" x14ac:dyDescent="0.2">
      <c r="A48" s="193" t="s">
        <v>115</v>
      </c>
      <c r="B48" s="46">
        <v>44</v>
      </c>
      <c r="C48" s="272" t="s">
        <v>120</v>
      </c>
      <c r="D48" s="252">
        <v>33.9</v>
      </c>
      <c r="E48" s="252">
        <v>36.6</v>
      </c>
      <c r="F48" s="252">
        <v>30.4</v>
      </c>
      <c r="G48" s="252">
        <v>29.6</v>
      </c>
      <c r="H48" s="252">
        <v>30.7</v>
      </c>
      <c r="I48" s="252">
        <v>36.799999999999997</v>
      </c>
      <c r="J48" s="252">
        <v>13.3</v>
      </c>
      <c r="K48" s="252">
        <v>40.5</v>
      </c>
      <c r="L48" s="252">
        <v>28.6</v>
      </c>
      <c r="M48" s="252">
        <v>29.9</v>
      </c>
      <c r="N48" s="252">
        <v>31.6</v>
      </c>
      <c r="O48" s="252">
        <v>2.9</v>
      </c>
      <c r="P48" s="252">
        <v>28.6</v>
      </c>
      <c r="Q48" s="252">
        <v>28.5</v>
      </c>
      <c r="R48" s="252">
        <v>32.299999999999997</v>
      </c>
      <c r="S48" s="252">
        <v>33.6</v>
      </c>
      <c r="T48" s="252">
        <v>28.5</v>
      </c>
      <c r="U48" s="252">
        <v>28.6</v>
      </c>
      <c r="V48" s="252">
        <v>42.1</v>
      </c>
      <c r="W48" s="252">
        <v>54.2</v>
      </c>
      <c r="X48" s="252">
        <v>43.4</v>
      </c>
      <c r="Y48" s="252">
        <v>44</v>
      </c>
      <c r="Z48" s="252">
        <v>45.1</v>
      </c>
      <c r="AA48" s="252">
        <v>53.3</v>
      </c>
      <c r="AB48" s="252">
        <v>45.1</v>
      </c>
      <c r="AC48" s="252">
        <v>45.6</v>
      </c>
      <c r="AD48" s="252">
        <v>44.2</v>
      </c>
      <c r="AE48" s="252">
        <v>38.700000000000003</v>
      </c>
      <c r="AF48" s="252">
        <v>41.2</v>
      </c>
      <c r="AG48" s="252">
        <v>45.5</v>
      </c>
      <c r="AH48" s="252">
        <v>47.9</v>
      </c>
      <c r="AI48" s="252">
        <v>45.6</v>
      </c>
      <c r="AJ48" s="252">
        <v>34.6</v>
      </c>
      <c r="AK48" s="252">
        <v>28.1</v>
      </c>
      <c r="AL48" s="252">
        <v>25.6</v>
      </c>
      <c r="AM48" s="252">
        <v>35.799999999999997</v>
      </c>
      <c r="AN48" s="252">
        <v>18.3</v>
      </c>
      <c r="AO48" s="252">
        <v>18.100000000000001</v>
      </c>
      <c r="AP48" s="252">
        <v>38.5</v>
      </c>
      <c r="AQ48" s="252">
        <v>2.7</v>
      </c>
      <c r="AR48" s="252">
        <v>4</v>
      </c>
      <c r="AS48" s="252">
        <v>1.5</v>
      </c>
      <c r="AT48" s="252">
        <f t="array" ref="AT48:AT100">TRANSPOSE(AU47:ED47)</f>
        <v>1.4</v>
      </c>
      <c r="AU48" s="258">
        <v>0</v>
      </c>
      <c r="AV48" s="302">
        <v>3</v>
      </c>
      <c r="AW48" s="302">
        <v>0.8</v>
      </c>
      <c r="AX48" s="302">
        <v>0.9</v>
      </c>
      <c r="AY48" s="302">
        <v>11.3</v>
      </c>
      <c r="AZ48" s="302">
        <v>33</v>
      </c>
      <c r="BA48" s="302">
        <v>7.2</v>
      </c>
      <c r="BB48" s="302">
        <v>9</v>
      </c>
      <c r="BC48" s="302">
        <v>7.9</v>
      </c>
      <c r="BD48" s="302">
        <v>7.9</v>
      </c>
      <c r="BE48" s="302">
        <v>37</v>
      </c>
      <c r="BF48" s="302">
        <v>11.7</v>
      </c>
      <c r="BG48" s="302">
        <v>10.6</v>
      </c>
      <c r="BH48" s="302">
        <v>14.5</v>
      </c>
      <c r="BI48" s="302">
        <v>21.1</v>
      </c>
      <c r="BJ48" s="302">
        <v>14.2</v>
      </c>
      <c r="BK48" s="302">
        <v>12.3</v>
      </c>
      <c r="BL48" s="302">
        <v>12.9</v>
      </c>
      <c r="BM48" s="302">
        <v>46</v>
      </c>
      <c r="BN48" s="302">
        <v>12.7</v>
      </c>
      <c r="BO48" s="302">
        <v>17.3</v>
      </c>
      <c r="BP48" s="302">
        <v>52.4</v>
      </c>
      <c r="BQ48" s="302">
        <v>15</v>
      </c>
      <c r="BR48" s="302">
        <v>9.4</v>
      </c>
      <c r="BS48" s="302">
        <v>3.3</v>
      </c>
      <c r="BT48" s="302">
        <v>48.5</v>
      </c>
      <c r="BU48" s="302">
        <v>48.5</v>
      </c>
      <c r="BV48" s="312">
        <v>0.4</v>
      </c>
      <c r="BW48" s="302">
        <v>0.9</v>
      </c>
      <c r="BX48" s="252"/>
      <c r="BY48" s="252"/>
      <c r="BZ48" s="252"/>
      <c r="CA48" s="252"/>
      <c r="CB48" s="252"/>
      <c r="CC48" s="302">
        <v>55.9</v>
      </c>
      <c r="CD48" s="302">
        <v>1.6</v>
      </c>
      <c r="CE48" s="302">
        <v>30.2</v>
      </c>
      <c r="CF48" s="302">
        <v>30</v>
      </c>
      <c r="CG48" s="253"/>
      <c r="CH48" s="302">
        <v>10.3</v>
      </c>
      <c r="CI48" s="302">
        <v>29.3</v>
      </c>
      <c r="CJ48" s="302">
        <v>28.6</v>
      </c>
      <c r="CK48" s="302">
        <v>31.8</v>
      </c>
      <c r="CL48" s="302">
        <v>29.6</v>
      </c>
      <c r="CM48" s="253"/>
      <c r="CN48" s="252"/>
      <c r="CO48" s="252"/>
      <c r="CP48" s="252"/>
      <c r="CQ48" s="252"/>
      <c r="CR48" s="252"/>
      <c r="CS48" s="252"/>
      <c r="CT48" s="252"/>
      <c r="CU48" s="252"/>
      <c r="CV48" s="268" t="str">
        <f t="shared" si="0"/>
        <v>WP</v>
      </c>
      <c r="CW48" s="46">
        <v>44</v>
      </c>
    </row>
    <row r="49" spans="1:101" x14ac:dyDescent="0.2">
      <c r="A49" s="193" t="s">
        <v>110</v>
      </c>
      <c r="B49" s="46">
        <v>45</v>
      </c>
      <c r="C49" s="272" t="s">
        <v>112</v>
      </c>
      <c r="D49" s="252">
        <v>34.6</v>
      </c>
      <c r="E49" s="252">
        <v>37.299999999999997</v>
      </c>
      <c r="F49" s="252">
        <v>31.1</v>
      </c>
      <c r="G49" s="252">
        <v>30.3</v>
      </c>
      <c r="H49" s="252">
        <v>31.3</v>
      </c>
      <c r="I49" s="252">
        <v>37.4</v>
      </c>
      <c r="J49" s="252">
        <v>14</v>
      </c>
      <c r="K49" s="252">
        <v>36.1</v>
      </c>
      <c r="L49" s="252">
        <v>29.2</v>
      </c>
      <c r="M49" s="252">
        <v>30.5</v>
      </c>
      <c r="N49" s="252">
        <v>32.200000000000003</v>
      </c>
      <c r="O49" s="252">
        <v>1.5</v>
      </c>
      <c r="P49" s="252">
        <v>29.3</v>
      </c>
      <c r="Q49" s="252">
        <v>29.2</v>
      </c>
      <c r="R49" s="252">
        <v>32.9</v>
      </c>
      <c r="S49" s="252">
        <v>34.299999999999997</v>
      </c>
      <c r="T49" s="252">
        <v>29.1</v>
      </c>
      <c r="U49" s="252">
        <v>29.3</v>
      </c>
      <c r="V49" s="252">
        <v>42.7</v>
      </c>
      <c r="W49" s="252">
        <v>54.8</v>
      </c>
      <c r="X49" s="252">
        <v>44.1</v>
      </c>
      <c r="Y49" s="252">
        <v>44.7</v>
      </c>
      <c r="Z49" s="252">
        <v>45.7</v>
      </c>
      <c r="AA49" s="252">
        <v>54</v>
      </c>
      <c r="AB49" s="252">
        <v>45.8</v>
      </c>
      <c r="AC49" s="252">
        <v>46.2</v>
      </c>
      <c r="AD49" s="252">
        <v>44.9</v>
      </c>
      <c r="AE49" s="252">
        <v>39.299999999999997</v>
      </c>
      <c r="AF49" s="252">
        <v>41.8</v>
      </c>
      <c r="AG49" s="252">
        <v>46.1</v>
      </c>
      <c r="AH49" s="252">
        <v>48.5</v>
      </c>
      <c r="AI49" s="252">
        <v>46.2</v>
      </c>
      <c r="AJ49" s="252">
        <v>35.299999999999997</v>
      </c>
      <c r="AK49" s="252">
        <v>28.8</v>
      </c>
      <c r="AL49" s="252">
        <v>26.2</v>
      </c>
      <c r="AM49" s="252">
        <v>36.4</v>
      </c>
      <c r="AN49" s="252">
        <v>18.600000000000001</v>
      </c>
      <c r="AO49" s="252">
        <v>18.5</v>
      </c>
      <c r="AP49" s="252">
        <v>36.200000000000003</v>
      </c>
      <c r="AQ49" s="252">
        <v>0.7</v>
      </c>
      <c r="AR49" s="252">
        <v>0.9</v>
      </c>
      <c r="AS49" s="252">
        <v>2.9</v>
      </c>
      <c r="AT49" s="252">
        <v>4.4000000000000004</v>
      </c>
      <c r="AU49" s="252">
        <f t="array" ref="AU49:AU100">TRANSPOSE(AV48:EE48)</f>
        <v>3</v>
      </c>
      <c r="AV49" s="258">
        <v>0</v>
      </c>
      <c r="AW49" s="302">
        <v>2.2000000000000002</v>
      </c>
      <c r="AX49" s="302">
        <v>2.9</v>
      </c>
      <c r="AY49" s="302">
        <v>8.3000000000000007</v>
      </c>
      <c r="AZ49" s="302">
        <v>33.700000000000003</v>
      </c>
      <c r="BA49" s="302">
        <v>7.3</v>
      </c>
      <c r="BB49" s="302">
        <v>9.1</v>
      </c>
      <c r="BC49" s="302">
        <v>8</v>
      </c>
      <c r="BD49" s="302">
        <v>8</v>
      </c>
      <c r="BE49" s="302">
        <v>34</v>
      </c>
      <c r="BF49" s="302">
        <v>11.8</v>
      </c>
      <c r="BG49" s="302">
        <v>10.7</v>
      </c>
      <c r="BH49" s="302">
        <v>14.5</v>
      </c>
      <c r="BI49" s="302">
        <v>21.2</v>
      </c>
      <c r="BJ49" s="302">
        <v>14.3</v>
      </c>
      <c r="BK49" s="302">
        <v>12.4</v>
      </c>
      <c r="BL49" s="302">
        <v>13</v>
      </c>
      <c r="BM49" s="302">
        <v>48.9</v>
      </c>
      <c r="BN49" s="302">
        <v>15.6</v>
      </c>
      <c r="BO49" s="302">
        <v>14.4</v>
      </c>
      <c r="BP49" s="302">
        <v>52.5</v>
      </c>
      <c r="BQ49" s="302">
        <v>15.1</v>
      </c>
      <c r="BR49" s="302">
        <v>9.6999999999999993</v>
      </c>
      <c r="BS49" s="302">
        <v>2.2000000000000002</v>
      </c>
      <c r="BT49" s="302">
        <v>49.1</v>
      </c>
      <c r="BU49" s="302">
        <v>49.1</v>
      </c>
      <c r="BV49" s="312">
        <v>3.4</v>
      </c>
      <c r="BW49" s="305">
        <v>2.9</v>
      </c>
      <c r="BX49" s="252"/>
      <c r="BY49" s="252"/>
      <c r="BZ49" s="252"/>
      <c r="CA49" s="252"/>
      <c r="CB49" s="252"/>
      <c r="CC49" s="302">
        <v>56.5</v>
      </c>
      <c r="CD49" s="302">
        <v>2.5</v>
      </c>
      <c r="CE49" s="302">
        <v>30.9</v>
      </c>
      <c r="CF49" s="302">
        <v>30.7</v>
      </c>
      <c r="CG49" s="253"/>
      <c r="CH49" s="302">
        <v>10.9</v>
      </c>
      <c r="CI49" s="302">
        <v>29.9</v>
      </c>
      <c r="CJ49" s="302">
        <v>29.3</v>
      </c>
      <c r="CK49" s="302">
        <v>32.5</v>
      </c>
      <c r="CL49" s="302">
        <v>30.3</v>
      </c>
      <c r="CM49" s="253"/>
      <c r="CN49" s="252"/>
      <c r="CO49" s="252"/>
      <c r="CP49" s="252"/>
      <c r="CQ49" s="252"/>
      <c r="CR49" s="252"/>
      <c r="CS49" s="252"/>
      <c r="CT49" s="252"/>
      <c r="CU49" s="252"/>
      <c r="CV49" s="268" t="str">
        <f t="shared" si="0"/>
        <v>FMS</v>
      </c>
      <c r="CW49" s="46">
        <v>45</v>
      </c>
    </row>
    <row r="50" spans="1:101" x14ac:dyDescent="0.2">
      <c r="A50" s="193" t="s">
        <v>111</v>
      </c>
      <c r="B50" s="46">
        <v>46</v>
      </c>
      <c r="C50" s="272" t="s">
        <v>113</v>
      </c>
      <c r="D50" s="252">
        <v>34</v>
      </c>
      <c r="E50" s="252">
        <v>36.700000000000003</v>
      </c>
      <c r="F50" s="252">
        <v>30.5</v>
      </c>
      <c r="G50" s="252">
        <v>29.7</v>
      </c>
      <c r="H50" s="252">
        <v>30.7</v>
      </c>
      <c r="I50" s="252">
        <v>36.799999999999997</v>
      </c>
      <c r="J50" s="252">
        <v>13.4</v>
      </c>
      <c r="K50" s="252">
        <v>40.5</v>
      </c>
      <c r="L50" s="252">
        <v>28.6</v>
      </c>
      <c r="M50" s="252">
        <v>29.9</v>
      </c>
      <c r="N50" s="252">
        <v>31.6</v>
      </c>
      <c r="O50" s="252">
        <v>1.4</v>
      </c>
      <c r="P50" s="252">
        <v>28.7</v>
      </c>
      <c r="Q50" s="252">
        <v>28.5</v>
      </c>
      <c r="R50" s="252">
        <v>32.299999999999997</v>
      </c>
      <c r="S50" s="252">
        <v>33.700000000000003</v>
      </c>
      <c r="T50" s="252">
        <v>28.5</v>
      </c>
      <c r="U50" s="252">
        <v>28.7</v>
      </c>
      <c r="V50" s="252">
        <v>42.1</v>
      </c>
      <c r="W50" s="252">
        <v>54.2</v>
      </c>
      <c r="X50" s="252">
        <v>43.4</v>
      </c>
      <c r="Y50" s="252">
        <v>44.1</v>
      </c>
      <c r="Z50" s="252">
        <v>45.1</v>
      </c>
      <c r="AA50" s="252">
        <v>53.3</v>
      </c>
      <c r="AB50" s="252">
        <v>45.1</v>
      </c>
      <c r="AC50" s="252">
        <v>45.6</v>
      </c>
      <c r="AD50" s="252">
        <v>44.2</v>
      </c>
      <c r="AE50" s="252">
        <v>38.700000000000003</v>
      </c>
      <c r="AF50" s="252">
        <v>41.2</v>
      </c>
      <c r="AG50" s="252">
        <v>45.5</v>
      </c>
      <c r="AH50" s="252">
        <v>47.9</v>
      </c>
      <c r="AI50" s="252">
        <v>46.2</v>
      </c>
      <c r="AJ50" s="252">
        <v>34.700000000000003</v>
      </c>
      <c r="AK50" s="252">
        <v>28.1</v>
      </c>
      <c r="AL50" s="252">
        <v>25.6</v>
      </c>
      <c r="AM50" s="252">
        <v>35.799999999999997</v>
      </c>
      <c r="AN50" s="252">
        <v>18.600000000000001</v>
      </c>
      <c r="AO50" s="252">
        <v>18</v>
      </c>
      <c r="AP50" s="252">
        <v>37.700000000000003</v>
      </c>
      <c r="AQ50" s="252">
        <v>1.8</v>
      </c>
      <c r="AR50" s="252">
        <v>3.1</v>
      </c>
      <c r="AS50" s="252">
        <v>1.3</v>
      </c>
      <c r="AT50" s="252">
        <v>2.2000000000000002</v>
      </c>
      <c r="AU50" s="252">
        <v>0.8</v>
      </c>
      <c r="AV50" s="252">
        <f t="array" ref="AV50:AV100">TRANSPOSE(AW49:EF49)</f>
        <v>2.2000000000000002</v>
      </c>
      <c r="AW50" s="258">
        <v>0</v>
      </c>
      <c r="AX50" s="302">
        <v>1.2</v>
      </c>
      <c r="AY50" s="302">
        <v>10.5</v>
      </c>
      <c r="AZ50" s="302">
        <v>33.1</v>
      </c>
      <c r="BA50" s="302">
        <v>7.3</v>
      </c>
      <c r="BB50" s="302">
        <v>9.1</v>
      </c>
      <c r="BC50" s="302">
        <v>8</v>
      </c>
      <c r="BD50" s="302">
        <v>8</v>
      </c>
      <c r="BE50" s="302">
        <v>34</v>
      </c>
      <c r="BF50" s="302">
        <v>11.8</v>
      </c>
      <c r="BG50" s="302">
        <v>10.7</v>
      </c>
      <c r="BH50" s="302">
        <v>14.6</v>
      </c>
      <c r="BI50" s="302">
        <v>21.2</v>
      </c>
      <c r="BJ50" s="302">
        <v>14.3</v>
      </c>
      <c r="BK50" s="302">
        <v>12.4</v>
      </c>
      <c r="BL50" s="302">
        <v>13</v>
      </c>
      <c r="BM50" s="302">
        <v>46.8</v>
      </c>
      <c r="BN50" s="302">
        <v>13.5</v>
      </c>
      <c r="BO50" s="302">
        <v>16.5</v>
      </c>
      <c r="BP50" s="302">
        <v>52.5</v>
      </c>
      <c r="BQ50" s="302">
        <v>15.1</v>
      </c>
      <c r="BR50" s="302">
        <v>9.3000000000000007</v>
      </c>
      <c r="BS50" s="302">
        <v>2.5</v>
      </c>
      <c r="BT50" s="302">
        <v>48.7</v>
      </c>
      <c r="BU50" s="302">
        <v>48.5</v>
      </c>
      <c r="BV50" s="312">
        <v>1.2</v>
      </c>
      <c r="BW50" s="302">
        <v>1.3</v>
      </c>
      <c r="BX50" s="252"/>
      <c r="BY50" s="252"/>
      <c r="BZ50" s="252"/>
      <c r="CA50" s="252"/>
      <c r="CB50" s="252"/>
      <c r="CC50" s="302">
        <v>55.9</v>
      </c>
      <c r="CD50" s="302">
        <v>1.5</v>
      </c>
      <c r="CE50" s="302">
        <v>30.2</v>
      </c>
      <c r="CF50" s="302">
        <v>30.1</v>
      </c>
      <c r="CG50" s="253"/>
      <c r="CH50" s="302">
        <v>10.3</v>
      </c>
      <c r="CI50" s="302">
        <v>29.3</v>
      </c>
      <c r="CJ50" s="302">
        <v>28.7</v>
      </c>
      <c r="CK50" s="302">
        <v>31.9</v>
      </c>
      <c r="CL50" s="302">
        <v>29.7</v>
      </c>
      <c r="CM50" s="253"/>
      <c r="CN50" s="252"/>
      <c r="CO50" s="252"/>
      <c r="CP50" s="252"/>
      <c r="CQ50" s="252"/>
      <c r="CR50" s="252"/>
      <c r="CS50" s="252"/>
      <c r="CT50" s="252"/>
      <c r="CU50" s="252"/>
      <c r="CV50" s="268" t="str">
        <f t="shared" si="0"/>
        <v>LMS</v>
      </c>
      <c r="CW50" s="46">
        <v>46</v>
      </c>
    </row>
    <row r="51" spans="1:101" x14ac:dyDescent="0.2">
      <c r="A51" s="193" t="s">
        <v>117</v>
      </c>
      <c r="B51" s="46">
        <v>47</v>
      </c>
      <c r="C51" s="272" t="s">
        <v>116</v>
      </c>
      <c r="D51" s="252">
        <v>33.1</v>
      </c>
      <c r="E51" s="252">
        <v>35.9</v>
      </c>
      <c r="F51" s="252">
        <v>29.7</v>
      </c>
      <c r="G51" s="252">
        <v>28.8</v>
      </c>
      <c r="H51" s="252">
        <v>29.9</v>
      </c>
      <c r="I51" s="252">
        <v>36</v>
      </c>
      <c r="J51" s="252">
        <v>12.5</v>
      </c>
      <c r="K51" s="252">
        <v>39.700000000000003</v>
      </c>
      <c r="L51" s="252">
        <v>27.8</v>
      </c>
      <c r="M51" s="252">
        <v>29.1</v>
      </c>
      <c r="N51" s="252">
        <v>30.8</v>
      </c>
      <c r="O51" s="252">
        <v>2</v>
      </c>
      <c r="P51" s="252">
        <v>27.8</v>
      </c>
      <c r="Q51" s="252">
        <v>27.7</v>
      </c>
      <c r="R51" s="252">
        <v>31.5</v>
      </c>
      <c r="S51" s="252">
        <v>32.799999999999997</v>
      </c>
      <c r="T51" s="252">
        <v>27.7</v>
      </c>
      <c r="U51" s="252">
        <v>27.9</v>
      </c>
      <c r="V51" s="252">
        <v>41.3</v>
      </c>
      <c r="W51" s="252">
        <v>53.4</v>
      </c>
      <c r="X51" s="252">
        <v>42.6</v>
      </c>
      <c r="Y51" s="252">
        <v>43.3</v>
      </c>
      <c r="Z51" s="252">
        <v>44.3</v>
      </c>
      <c r="AA51" s="252">
        <v>52.5</v>
      </c>
      <c r="AB51" s="252">
        <v>44.3</v>
      </c>
      <c r="AC51" s="252">
        <v>44.8</v>
      </c>
      <c r="AD51" s="252">
        <v>43.4</v>
      </c>
      <c r="AE51" s="252">
        <v>37.9</v>
      </c>
      <c r="AF51" s="252">
        <v>40.4</v>
      </c>
      <c r="AG51" s="252">
        <v>44.7</v>
      </c>
      <c r="AH51" s="252">
        <v>47.1</v>
      </c>
      <c r="AI51" s="252">
        <v>44.8</v>
      </c>
      <c r="AJ51" s="252">
        <v>35.1</v>
      </c>
      <c r="AK51" s="252">
        <v>27.3</v>
      </c>
      <c r="AL51" s="252">
        <v>24.8</v>
      </c>
      <c r="AM51" s="252">
        <v>35</v>
      </c>
      <c r="AN51" s="252">
        <v>19.2</v>
      </c>
      <c r="AO51" s="252">
        <v>19</v>
      </c>
      <c r="AP51" s="252">
        <v>38.4</v>
      </c>
      <c r="AQ51" s="252">
        <v>2.5</v>
      </c>
      <c r="AR51" s="252">
        <v>3.8</v>
      </c>
      <c r="AS51" s="252">
        <v>0.7</v>
      </c>
      <c r="AT51" s="252">
        <v>1.9</v>
      </c>
      <c r="AU51" s="252">
        <v>0.9</v>
      </c>
      <c r="AV51" s="252">
        <v>2.9</v>
      </c>
      <c r="AW51" s="252">
        <f t="array" ref="AW51:AW100">TRANSPOSE(AX50:EG50)</f>
        <v>1.2</v>
      </c>
      <c r="AX51" s="258">
        <v>0</v>
      </c>
      <c r="AY51" s="302">
        <v>11.2</v>
      </c>
      <c r="AZ51" s="302">
        <v>32.299999999999997</v>
      </c>
      <c r="BA51" s="302">
        <v>6.4</v>
      </c>
      <c r="BB51" s="302">
        <v>8.3000000000000007</v>
      </c>
      <c r="BC51" s="302">
        <v>7.2</v>
      </c>
      <c r="BD51" s="302">
        <v>7.2</v>
      </c>
      <c r="BE51" s="302">
        <v>33.1</v>
      </c>
      <c r="BF51" s="302">
        <v>10.9</v>
      </c>
      <c r="BG51" s="302">
        <v>9.9</v>
      </c>
      <c r="BH51" s="302">
        <v>13.7</v>
      </c>
      <c r="BI51" s="302">
        <v>20.3</v>
      </c>
      <c r="BJ51" s="302">
        <v>13.4</v>
      </c>
      <c r="BK51" s="302">
        <v>11.6</v>
      </c>
      <c r="BL51" s="302">
        <v>12.2</v>
      </c>
      <c r="BM51" s="302">
        <v>46.6</v>
      </c>
      <c r="BN51" s="302">
        <v>13.3</v>
      </c>
      <c r="BO51" s="302">
        <v>17.2</v>
      </c>
      <c r="BP51" s="302">
        <v>51.7</v>
      </c>
      <c r="BQ51" s="302">
        <v>14.3</v>
      </c>
      <c r="BR51" s="302">
        <v>10.4</v>
      </c>
      <c r="BS51" s="302">
        <v>3.3</v>
      </c>
      <c r="BT51" s="302">
        <v>47.8</v>
      </c>
      <c r="BU51" s="302">
        <v>47.7</v>
      </c>
      <c r="BV51" s="312">
        <v>0.6</v>
      </c>
      <c r="BW51" s="305">
        <v>0.1</v>
      </c>
      <c r="BX51" s="252"/>
      <c r="BY51" s="252"/>
      <c r="BZ51" s="252"/>
      <c r="CA51" s="252"/>
      <c r="CB51" s="252"/>
      <c r="CC51" s="302">
        <v>55.1</v>
      </c>
      <c r="CD51" s="302">
        <v>2.5</v>
      </c>
      <c r="CE51" s="302">
        <v>29.4</v>
      </c>
      <c r="CF51" s="302">
        <v>29.3</v>
      </c>
      <c r="CG51" s="253"/>
      <c r="CH51" s="302">
        <v>9.5</v>
      </c>
      <c r="CI51" s="302">
        <v>28.5</v>
      </c>
      <c r="CJ51" s="302">
        <v>27.9</v>
      </c>
      <c r="CK51" s="302">
        <v>31.1</v>
      </c>
      <c r="CL51" s="302">
        <v>28.9</v>
      </c>
      <c r="CM51" s="253"/>
      <c r="CN51" s="252"/>
      <c r="CO51" s="252"/>
      <c r="CP51" s="252"/>
      <c r="CQ51" s="252"/>
      <c r="CR51" s="252"/>
      <c r="CS51" s="252"/>
      <c r="CT51" s="252"/>
      <c r="CU51" s="252"/>
      <c r="CV51" s="268" t="str">
        <f t="shared" si="0"/>
        <v>PRHS</v>
      </c>
      <c r="CW51" s="46">
        <v>47</v>
      </c>
    </row>
    <row r="52" spans="1:101" x14ac:dyDescent="0.2">
      <c r="A52" s="193" t="s">
        <v>118</v>
      </c>
      <c r="B52" s="46">
        <v>48</v>
      </c>
      <c r="C52" s="272" t="s">
        <v>119</v>
      </c>
      <c r="D52" s="252">
        <v>42.3</v>
      </c>
      <c r="E52" s="252">
        <v>45</v>
      </c>
      <c r="F52" s="252">
        <v>38.799999999999997</v>
      </c>
      <c r="G52" s="252">
        <v>38</v>
      </c>
      <c r="H52" s="252">
        <v>39.1</v>
      </c>
      <c r="I52" s="252">
        <v>45.2</v>
      </c>
      <c r="J52" s="252">
        <v>21.7</v>
      </c>
      <c r="K52" s="252">
        <v>49.1</v>
      </c>
      <c r="L52" s="252">
        <v>37</v>
      </c>
      <c r="M52" s="252">
        <v>38.299999999999997</v>
      </c>
      <c r="N52" s="252">
        <v>40</v>
      </c>
      <c r="O52" s="252">
        <v>9.9</v>
      </c>
      <c r="P52" s="252">
        <v>37</v>
      </c>
      <c r="Q52" s="252">
        <v>36.9</v>
      </c>
      <c r="R52" s="252">
        <v>40.700000000000003</v>
      </c>
      <c r="S52" s="252">
        <v>42</v>
      </c>
      <c r="T52" s="252">
        <v>36.9</v>
      </c>
      <c r="U52" s="252">
        <v>37.1</v>
      </c>
      <c r="V52" s="252">
        <v>50.5</v>
      </c>
      <c r="W52" s="252">
        <v>62.6</v>
      </c>
      <c r="X52" s="252">
        <v>51.8</v>
      </c>
      <c r="Y52" s="252">
        <v>52.4</v>
      </c>
      <c r="Z52" s="252">
        <v>53.5</v>
      </c>
      <c r="AA52" s="252">
        <v>61.7</v>
      </c>
      <c r="AB52" s="252">
        <v>53.5</v>
      </c>
      <c r="AC52" s="252">
        <v>54</v>
      </c>
      <c r="AD52" s="252">
        <v>52.6</v>
      </c>
      <c r="AE52" s="252">
        <v>47.1</v>
      </c>
      <c r="AF52" s="252">
        <v>49.6</v>
      </c>
      <c r="AG52" s="252">
        <v>53.9</v>
      </c>
      <c r="AH52" s="252">
        <v>56.3</v>
      </c>
      <c r="AI52" s="252">
        <v>54</v>
      </c>
      <c r="AJ52" s="252">
        <v>43.1</v>
      </c>
      <c r="AK52" s="252">
        <v>36.5</v>
      </c>
      <c r="AL52" s="252">
        <v>34</v>
      </c>
      <c r="AM52" s="252">
        <v>44.2</v>
      </c>
      <c r="AN52" s="252">
        <v>26.4</v>
      </c>
      <c r="AO52" s="252">
        <v>26.3</v>
      </c>
      <c r="AP52" s="252">
        <v>28.5</v>
      </c>
      <c r="AQ52" s="252">
        <v>9.1</v>
      </c>
      <c r="AR52" s="252">
        <v>7.6</v>
      </c>
      <c r="AS52" s="252">
        <v>11.2</v>
      </c>
      <c r="AT52" s="252">
        <v>12.7</v>
      </c>
      <c r="AU52" s="252">
        <v>11.3</v>
      </c>
      <c r="AV52" s="252">
        <v>8.3000000000000007</v>
      </c>
      <c r="AW52" s="252">
        <v>10.5</v>
      </c>
      <c r="AX52" s="252">
        <f t="array" ref="AX52:AX100">TRANSPOSE(AY51:EH51)</f>
        <v>11.2</v>
      </c>
      <c r="AY52" s="258">
        <v>0</v>
      </c>
      <c r="AZ52" s="302">
        <v>41.4</v>
      </c>
      <c r="BA52" s="302">
        <v>15.6</v>
      </c>
      <c r="BB52" s="302">
        <v>17.5</v>
      </c>
      <c r="BC52" s="302">
        <v>16.3</v>
      </c>
      <c r="BD52" s="302">
        <v>16.3</v>
      </c>
      <c r="BE52" s="302">
        <v>42.3</v>
      </c>
      <c r="BF52" s="302">
        <v>20.100000000000001</v>
      </c>
      <c r="BG52" s="302">
        <v>19</v>
      </c>
      <c r="BH52" s="302">
        <v>22.9</v>
      </c>
      <c r="BI52" s="302">
        <v>29.5</v>
      </c>
      <c r="BJ52" s="302">
        <v>22.6</v>
      </c>
      <c r="BK52" s="302">
        <v>20.8</v>
      </c>
      <c r="BL52" s="302">
        <v>21.3</v>
      </c>
      <c r="BM52" s="302">
        <v>57.9</v>
      </c>
      <c r="BN52" s="302">
        <v>24.6</v>
      </c>
      <c r="BO52" s="302">
        <v>16</v>
      </c>
      <c r="BP52" s="302">
        <v>60.8</v>
      </c>
      <c r="BQ52" s="302">
        <v>23.4</v>
      </c>
      <c r="BR52" s="302">
        <v>7.6</v>
      </c>
      <c r="BS52" s="302">
        <v>9.6</v>
      </c>
      <c r="BT52" s="302">
        <v>56.9</v>
      </c>
      <c r="BU52" s="302">
        <v>56.9</v>
      </c>
      <c r="BV52" s="312">
        <v>11.7</v>
      </c>
      <c r="BW52" s="302">
        <v>11.1</v>
      </c>
      <c r="BX52" s="252"/>
      <c r="BY52" s="252"/>
      <c r="BZ52" s="252"/>
      <c r="CA52" s="252"/>
      <c r="CB52" s="252"/>
      <c r="CC52" s="302">
        <v>64.3</v>
      </c>
      <c r="CD52" s="302">
        <v>10.3</v>
      </c>
      <c r="CE52" s="302">
        <v>38.6</v>
      </c>
      <c r="CF52" s="302">
        <v>38.4</v>
      </c>
      <c r="CG52" s="253"/>
      <c r="CH52" s="302">
        <v>18.7</v>
      </c>
      <c r="CI52" s="302">
        <v>37.700000000000003</v>
      </c>
      <c r="CJ52" s="302">
        <v>37</v>
      </c>
      <c r="CK52" s="302">
        <v>40.299999999999997</v>
      </c>
      <c r="CL52" s="302">
        <v>38</v>
      </c>
      <c r="CM52" s="253"/>
      <c r="CN52" s="252"/>
      <c r="CO52" s="252"/>
      <c r="CP52" s="252"/>
      <c r="CQ52" s="252"/>
      <c r="CR52" s="252"/>
      <c r="CS52" s="252"/>
      <c r="CT52" s="252"/>
      <c r="CU52" s="252"/>
      <c r="CV52" s="268" t="str">
        <f t="shared" si="0"/>
        <v>LL</v>
      </c>
      <c r="CW52" s="46">
        <v>48</v>
      </c>
    </row>
    <row r="53" spans="1:101" x14ac:dyDescent="0.2">
      <c r="A53" s="193" t="s">
        <v>186</v>
      </c>
      <c r="B53" s="46">
        <v>49</v>
      </c>
      <c r="C53" s="272" t="s">
        <v>163</v>
      </c>
      <c r="D53" s="252">
        <v>10.4</v>
      </c>
      <c r="E53" s="252">
        <v>12.1</v>
      </c>
      <c r="F53" s="252">
        <v>4.2</v>
      </c>
      <c r="G53" s="252">
        <v>10.7</v>
      </c>
      <c r="H53" s="252">
        <v>6.5</v>
      </c>
      <c r="I53" s="252">
        <v>12.2</v>
      </c>
      <c r="J53" s="252">
        <v>20.6</v>
      </c>
      <c r="K53" s="252">
        <v>12.5</v>
      </c>
      <c r="L53" s="252">
        <v>5.0999999999999996</v>
      </c>
      <c r="M53" s="252">
        <v>6.4</v>
      </c>
      <c r="N53" s="252">
        <v>7.2</v>
      </c>
      <c r="O53" s="252">
        <v>31.9</v>
      </c>
      <c r="P53" s="252">
        <v>4.8</v>
      </c>
      <c r="Q53" s="252">
        <v>5</v>
      </c>
      <c r="R53" s="252">
        <v>7.7</v>
      </c>
      <c r="S53" s="252">
        <v>10.1</v>
      </c>
      <c r="T53" s="252">
        <v>9.5</v>
      </c>
      <c r="U53" s="252">
        <v>5.0999999999999996</v>
      </c>
      <c r="V53" s="252">
        <v>18.600000000000001</v>
      </c>
      <c r="W53" s="252">
        <v>29.47</v>
      </c>
      <c r="X53" s="252">
        <v>19.100000000000001</v>
      </c>
      <c r="Y53" s="252">
        <v>19.8</v>
      </c>
      <c r="Z53" s="252">
        <v>20.7</v>
      </c>
      <c r="AA53" s="252">
        <v>28.9</v>
      </c>
      <c r="AB53" s="252">
        <v>20.6</v>
      </c>
      <c r="AC53" s="252">
        <v>21</v>
      </c>
      <c r="AD53" s="252">
        <v>20.399999999999999</v>
      </c>
      <c r="AE53" s="252">
        <v>14.4</v>
      </c>
      <c r="AF53" s="252">
        <v>16.8</v>
      </c>
      <c r="AG53" s="252">
        <v>21.1</v>
      </c>
      <c r="AH53" s="252">
        <v>23.4</v>
      </c>
      <c r="AI53" s="252">
        <v>20.9</v>
      </c>
      <c r="AJ53" s="252">
        <v>2</v>
      </c>
      <c r="AK53" s="252">
        <v>28</v>
      </c>
      <c r="AL53" s="252">
        <v>15.3</v>
      </c>
      <c r="AM53" s="252">
        <v>3.1</v>
      </c>
      <c r="AN53" s="252">
        <v>51.1</v>
      </c>
      <c r="AO53" s="252">
        <v>50.9</v>
      </c>
      <c r="AP53" s="252">
        <v>73.900000000000006</v>
      </c>
      <c r="AQ53" s="252">
        <v>32.4</v>
      </c>
      <c r="AR53" s="252">
        <v>34.799999999999997</v>
      </c>
      <c r="AS53" s="252">
        <v>32.299999999999997</v>
      </c>
      <c r="AT53" s="252">
        <v>34.1</v>
      </c>
      <c r="AU53" s="252">
        <v>33</v>
      </c>
      <c r="AV53" s="252">
        <v>33.700000000000003</v>
      </c>
      <c r="AW53" s="252">
        <v>33.1</v>
      </c>
      <c r="AX53" s="252">
        <v>32.299999999999997</v>
      </c>
      <c r="AY53" s="252">
        <f t="array" ref="AY53:AY100">TRANSPOSE(AZ52:EI52)</f>
        <v>41.4</v>
      </c>
      <c r="AZ53" s="258">
        <v>0</v>
      </c>
      <c r="BA53" s="302">
        <v>26.6</v>
      </c>
      <c r="BB53" s="302">
        <v>27.9</v>
      </c>
      <c r="BC53" s="302">
        <v>26.5</v>
      </c>
      <c r="BD53" s="302">
        <v>26.3</v>
      </c>
      <c r="BE53" s="302">
        <v>1.4</v>
      </c>
      <c r="BF53" s="302">
        <v>23</v>
      </c>
      <c r="BG53" s="302">
        <v>24.8</v>
      </c>
      <c r="BH53" s="302">
        <v>20.399999999999999</v>
      </c>
      <c r="BI53" s="302">
        <v>15.2</v>
      </c>
      <c r="BJ53" s="302">
        <v>19.8</v>
      </c>
      <c r="BK53" s="302">
        <v>21.8</v>
      </c>
      <c r="BL53" s="302">
        <v>22.1</v>
      </c>
      <c r="BM53" s="302">
        <v>56.1</v>
      </c>
      <c r="BN53" s="302">
        <v>32.700000000000003</v>
      </c>
      <c r="BO53" s="302">
        <v>48.3</v>
      </c>
      <c r="BP53" s="302">
        <v>28.4</v>
      </c>
      <c r="BQ53" s="302">
        <v>18.7</v>
      </c>
      <c r="BR53" s="302">
        <v>42.5</v>
      </c>
      <c r="BS53" s="302">
        <v>34.9</v>
      </c>
      <c r="BT53" s="302">
        <v>24.4</v>
      </c>
      <c r="BU53" s="302">
        <v>21.6</v>
      </c>
      <c r="BV53" s="312">
        <v>32.700000000000003</v>
      </c>
      <c r="BW53" s="302">
        <v>28.7</v>
      </c>
      <c r="BX53" s="252"/>
      <c r="BY53" s="252"/>
      <c r="BZ53" s="252"/>
      <c r="CA53" s="252"/>
      <c r="CB53" s="252"/>
      <c r="CC53" s="302">
        <v>29</v>
      </c>
      <c r="CD53" s="302">
        <v>30.6</v>
      </c>
      <c r="CE53" s="302">
        <v>30.1</v>
      </c>
      <c r="CF53" s="302">
        <v>3.8</v>
      </c>
      <c r="CG53" s="253"/>
      <c r="CH53" s="302">
        <v>24.3</v>
      </c>
      <c r="CI53" s="302">
        <v>29.1</v>
      </c>
      <c r="CJ53" s="302">
        <v>28.5</v>
      </c>
      <c r="CK53" s="302">
        <v>7.7</v>
      </c>
      <c r="CL53" s="302">
        <v>29.5</v>
      </c>
      <c r="CM53" s="253"/>
      <c r="CN53" s="252"/>
      <c r="CO53" s="252"/>
      <c r="CP53" s="252"/>
      <c r="CQ53" s="252"/>
      <c r="CR53" s="252"/>
      <c r="CS53" s="252"/>
      <c r="CT53" s="252"/>
      <c r="CU53" s="252"/>
      <c r="CV53" s="268" t="str">
        <f t="shared" si="0"/>
        <v>JSC</v>
      </c>
      <c r="CW53" s="46">
        <v>49</v>
      </c>
    </row>
    <row r="54" spans="1:101" x14ac:dyDescent="0.2">
      <c r="A54" s="193" t="s">
        <v>131</v>
      </c>
      <c r="B54" s="46">
        <v>50</v>
      </c>
      <c r="C54" s="272" t="s">
        <v>134</v>
      </c>
      <c r="D54" s="252">
        <v>27.2</v>
      </c>
      <c r="E54" s="252">
        <v>29.9</v>
      </c>
      <c r="F54" s="252">
        <v>23.7</v>
      </c>
      <c r="G54" s="252">
        <v>22.9</v>
      </c>
      <c r="H54" s="252">
        <v>23.9</v>
      </c>
      <c r="I54" s="252">
        <v>30</v>
      </c>
      <c r="J54" s="252">
        <v>6.6</v>
      </c>
      <c r="K54" s="252">
        <v>33.700000000000003</v>
      </c>
      <c r="L54" s="252">
        <v>21.8</v>
      </c>
      <c r="M54" s="252">
        <v>23.1</v>
      </c>
      <c r="N54" s="252">
        <v>24.6</v>
      </c>
      <c r="O54" s="252">
        <v>6.1</v>
      </c>
      <c r="P54" s="252">
        <v>21.9</v>
      </c>
      <c r="Q54" s="252">
        <v>21.8</v>
      </c>
      <c r="R54" s="252">
        <v>25.5</v>
      </c>
      <c r="S54" s="252">
        <v>26.9</v>
      </c>
      <c r="T54" s="252">
        <v>21.7</v>
      </c>
      <c r="U54" s="252">
        <v>21.7</v>
      </c>
      <c r="V54" s="252">
        <v>35.299999999999997</v>
      </c>
      <c r="W54" s="252">
        <v>47.4</v>
      </c>
      <c r="X54" s="252">
        <v>36.700000000000003</v>
      </c>
      <c r="Y54" s="252">
        <v>37.299999999999997</v>
      </c>
      <c r="Z54" s="252">
        <v>38.299999999999997</v>
      </c>
      <c r="AA54" s="252">
        <v>46.6</v>
      </c>
      <c r="AB54" s="252">
        <v>38.4</v>
      </c>
      <c r="AC54" s="252">
        <v>38.799999999999997</v>
      </c>
      <c r="AD54" s="252">
        <v>37.5</v>
      </c>
      <c r="AE54" s="252">
        <v>31.9</v>
      </c>
      <c r="AF54" s="252">
        <v>34.4</v>
      </c>
      <c r="AG54" s="252">
        <v>38.700000000000003</v>
      </c>
      <c r="AH54" s="252">
        <v>41.1</v>
      </c>
      <c r="AI54" s="252">
        <v>38.799999999999997</v>
      </c>
      <c r="AJ54" s="252">
        <v>27.9</v>
      </c>
      <c r="AK54" s="252">
        <v>23.5</v>
      </c>
      <c r="AL54" s="252">
        <v>20.9</v>
      </c>
      <c r="AM54" s="252">
        <v>29</v>
      </c>
      <c r="AN54" s="252">
        <v>25.3</v>
      </c>
      <c r="AO54" s="252">
        <v>25.9</v>
      </c>
      <c r="AP54" s="252">
        <v>43.4</v>
      </c>
      <c r="AQ54" s="252">
        <v>7</v>
      </c>
      <c r="AR54" s="252">
        <v>8.1999999999999993</v>
      </c>
      <c r="AS54" s="252">
        <v>6.4</v>
      </c>
      <c r="AT54" s="252">
        <v>8.3000000000000007</v>
      </c>
      <c r="AU54" s="252">
        <v>7.2</v>
      </c>
      <c r="AV54" s="252">
        <v>7.3</v>
      </c>
      <c r="AW54" s="252">
        <v>7.3</v>
      </c>
      <c r="AX54" s="252">
        <v>6.4</v>
      </c>
      <c r="AY54" s="252">
        <v>15.6</v>
      </c>
      <c r="AZ54" s="252">
        <f t="array" ref="AZ54:AZ100">TRANSPOSE(BA53:EJ53)</f>
        <v>26.6</v>
      </c>
      <c r="BA54" s="258">
        <v>0</v>
      </c>
      <c r="BB54" s="302">
        <v>2.2000000000000002</v>
      </c>
      <c r="BC54" s="302">
        <v>0.3</v>
      </c>
      <c r="BD54" s="302">
        <v>0.4</v>
      </c>
      <c r="BE54" s="302">
        <v>27.3</v>
      </c>
      <c r="BF54" s="302">
        <v>5.0999999999999996</v>
      </c>
      <c r="BG54" s="302">
        <v>4</v>
      </c>
      <c r="BH54" s="302">
        <v>7.9</v>
      </c>
      <c r="BI54" s="302">
        <v>14.5</v>
      </c>
      <c r="BJ54" s="302">
        <v>7.6</v>
      </c>
      <c r="BK54" s="302">
        <v>5.7</v>
      </c>
      <c r="BL54" s="302">
        <v>6.3</v>
      </c>
      <c r="BM54" s="302">
        <v>47.3</v>
      </c>
      <c r="BN54" s="302">
        <v>13.7</v>
      </c>
      <c r="BO54" s="302">
        <v>22.7</v>
      </c>
      <c r="BP54" s="302">
        <v>45.8</v>
      </c>
      <c r="BQ54" s="302">
        <v>8.4</v>
      </c>
      <c r="BR54" s="302">
        <v>17</v>
      </c>
      <c r="BS54" s="302">
        <v>9.4</v>
      </c>
      <c r="BT54" s="302">
        <v>41.9</v>
      </c>
      <c r="BU54" s="302">
        <v>41.7</v>
      </c>
      <c r="BV54" s="312">
        <v>6.9</v>
      </c>
      <c r="BW54" s="302">
        <v>6.3</v>
      </c>
      <c r="BX54" s="252"/>
      <c r="BY54" s="252"/>
      <c r="BZ54" s="252"/>
      <c r="CA54" s="252"/>
      <c r="CB54" s="252"/>
      <c r="CC54" s="302">
        <v>49.1</v>
      </c>
      <c r="CD54" s="302">
        <v>8.1999999999999993</v>
      </c>
      <c r="CE54" s="302">
        <v>25.6</v>
      </c>
      <c r="CF54" s="302">
        <v>23.3</v>
      </c>
      <c r="CG54" s="253"/>
      <c r="CH54" s="302">
        <v>3.5</v>
      </c>
      <c r="CI54" s="302">
        <v>24.6</v>
      </c>
      <c r="CJ54" s="302">
        <v>24</v>
      </c>
      <c r="CK54" s="302">
        <v>25.1</v>
      </c>
      <c r="CL54" s="302">
        <v>25</v>
      </c>
      <c r="CM54" s="253"/>
      <c r="CN54" s="252"/>
      <c r="CO54" s="252"/>
      <c r="CP54" s="252"/>
      <c r="CQ54" s="252"/>
      <c r="CR54" s="252"/>
      <c r="CS54" s="252"/>
      <c r="CT54" s="252"/>
      <c r="CU54" s="252"/>
      <c r="CV54" s="268" t="str">
        <f t="shared" si="0"/>
        <v>TM</v>
      </c>
      <c r="CW54" s="46">
        <v>50</v>
      </c>
    </row>
    <row r="55" spans="1:101" x14ac:dyDescent="0.2">
      <c r="A55" s="193" t="s">
        <v>130</v>
      </c>
      <c r="B55" s="46">
        <v>51</v>
      </c>
      <c r="C55" s="272" t="s">
        <v>132</v>
      </c>
      <c r="D55" s="252">
        <v>25.9</v>
      </c>
      <c r="E55" s="252">
        <v>31</v>
      </c>
      <c r="F55" s="252">
        <v>24.8</v>
      </c>
      <c r="G55" s="252">
        <v>19.600000000000001</v>
      </c>
      <c r="H55" s="252">
        <v>25.1</v>
      </c>
      <c r="I55" s="252">
        <v>35.5</v>
      </c>
      <c r="J55" s="252">
        <v>7.7</v>
      </c>
      <c r="K55" s="252">
        <v>27.9</v>
      </c>
      <c r="L55" s="252">
        <v>23</v>
      </c>
      <c r="M55" s="252">
        <v>24.3</v>
      </c>
      <c r="N55" s="252">
        <v>26</v>
      </c>
      <c r="O55" s="252">
        <v>8</v>
      </c>
      <c r="P55" s="252">
        <v>23</v>
      </c>
      <c r="Q55" s="252">
        <v>22.9</v>
      </c>
      <c r="R55" s="252">
        <v>26.7</v>
      </c>
      <c r="S55" s="252">
        <v>25.6</v>
      </c>
      <c r="T55" s="252">
        <v>20.399999999999999</v>
      </c>
      <c r="U55" s="252">
        <v>23.1</v>
      </c>
      <c r="V55" s="252">
        <v>36.5</v>
      </c>
      <c r="W55" s="252">
        <v>48.6</v>
      </c>
      <c r="X55" s="252">
        <v>37.799999999999997</v>
      </c>
      <c r="Y55" s="252">
        <v>38.4</v>
      </c>
      <c r="Z55" s="252">
        <v>39.5</v>
      </c>
      <c r="AA55" s="252">
        <v>47.7</v>
      </c>
      <c r="AB55" s="252">
        <v>39.5</v>
      </c>
      <c r="AC55" s="252">
        <v>40</v>
      </c>
      <c r="AD55" s="252">
        <v>38.6</v>
      </c>
      <c r="AE55" s="252">
        <v>33.1</v>
      </c>
      <c r="AF55" s="252">
        <v>35.6</v>
      </c>
      <c r="AG55" s="252">
        <v>39.9</v>
      </c>
      <c r="AH55" s="252">
        <v>42.3</v>
      </c>
      <c r="AI55" s="252">
        <v>40</v>
      </c>
      <c r="AJ55" s="252">
        <v>29.1</v>
      </c>
      <c r="AK55" s="252">
        <v>21.3</v>
      </c>
      <c r="AL55" s="252">
        <v>18.8</v>
      </c>
      <c r="AM55" s="252">
        <v>30.2</v>
      </c>
      <c r="AN55" s="252">
        <v>27.2</v>
      </c>
      <c r="AO55" s="252">
        <v>27</v>
      </c>
      <c r="AP55" s="252">
        <v>45.3</v>
      </c>
      <c r="AQ55" s="252">
        <v>8.9</v>
      </c>
      <c r="AR55" s="252">
        <v>10</v>
      </c>
      <c r="AS55" s="252">
        <v>8.3000000000000007</v>
      </c>
      <c r="AT55" s="252">
        <v>10</v>
      </c>
      <c r="AU55" s="252">
        <v>9</v>
      </c>
      <c r="AV55" s="252">
        <v>9.1</v>
      </c>
      <c r="AW55" s="252">
        <v>9.1</v>
      </c>
      <c r="AX55" s="252">
        <v>8.3000000000000007</v>
      </c>
      <c r="AY55" s="252">
        <v>17.5</v>
      </c>
      <c r="AZ55" s="252">
        <v>27.9</v>
      </c>
      <c r="BA55" s="252">
        <f t="array" ref="BA55:BA100">TRANSPOSE(BB54:EK54)</f>
        <v>2.2000000000000002</v>
      </c>
      <c r="BB55" s="258">
        <v>0</v>
      </c>
      <c r="BC55" s="302">
        <v>2</v>
      </c>
      <c r="BD55" s="302">
        <v>2</v>
      </c>
      <c r="BE55" s="302">
        <v>28.2</v>
      </c>
      <c r="BF55" s="302">
        <v>6</v>
      </c>
      <c r="BG55" s="302">
        <v>4.9000000000000004</v>
      </c>
      <c r="BH55" s="302">
        <v>8.8000000000000007</v>
      </c>
      <c r="BI55" s="302">
        <v>15.4</v>
      </c>
      <c r="BJ55" s="302">
        <v>8.5</v>
      </c>
      <c r="BK55" s="302">
        <v>6.7</v>
      </c>
      <c r="BL55" s="302">
        <v>7.2</v>
      </c>
      <c r="BM55" s="302">
        <v>48.9</v>
      </c>
      <c r="BN55" s="302">
        <v>15.3</v>
      </c>
      <c r="BO55" s="302">
        <v>23.8</v>
      </c>
      <c r="BP55" s="302">
        <v>46.7</v>
      </c>
      <c r="BQ55" s="302">
        <v>9.3000000000000007</v>
      </c>
      <c r="BR55" s="302">
        <v>18.100000000000001</v>
      </c>
      <c r="BS55" s="302">
        <v>10.5</v>
      </c>
      <c r="BT55" s="302">
        <v>43</v>
      </c>
      <c r="BU55" s="302">
        <v>42.9</v>
      </c>
      <c r="BV55" s="312">
        <v>8.8000000000000007</v>
      </c>
      <c r="BW55" s="302">
        <v>8.1999999999999993</v>
      </c>
      <c r="BX55" s="252"/>
      <c r="BY55" s="252"/>
      <c r="BZ55" s="252"/>
      <c r="CA55" s="252"/>
      <c r="CB55" s="252"/>
      <c r="CC55" s="302">
        <v>50.3</v>
      </c>
      <c r="CD55" s="302">
        <v>10.1</v>
      </c>
      <c r="CE55" s="302">
        <v>23.4</v>
      </c>
      <c r="CF55" s="302">
        <v>24.4</v>
      </c>
      <c r="CG55" s="253"/>
      <c r="CH55" s="302">
        <v>4.7</v>
      </c>
      <c r="CI55" s="302">
        <v>22.5</v>
      </c>
      <c r="CJ55" s="302">
        <v>21.8</v>
      </c>
      <c r="CK55" s="302">
        <v>26.2</v>
      </c>
      <c r="CL55" s="302">
        <v>22.8</v>
      </c>
      <c r="CM55" s="253"/>
      <c r="CN55" s="252"/>
      <c r="CO55" s="252"/>
      <c r="CP55" s="252"/>
      <c r="CQ55" s="252"/>
      <c r="CR55" s="252"/>
      <c r="CS55" s="252"/>
      <c r="CT55" s="252"/>
      <c r="CU55" s="252"/>
      <c r="CV55" s="268" t="str">
        <f t="shared" si="0"/>
        <v>VD</v>
      </c>
      <c r="CW55" s="46">
        <v>51</v>
      </c>
    </row>
    <row r="56" spans="1:101" x14ac:dyDescent="0.2">
      <c r="A56" s="193" t="s">
        <v>129</v>
      </c>
      <c r="B56" s="46">
        <v>52</v>
      </c>
      <c r="C56" s="272" t="s">
        <v>133</v>
      </c>
      <c r="D56" s="252">
        <v>27</v>
      </c>
      <c r="E56" s="252">
        <v>29.7</v>
      </c>
      <c r="F56" s="252">
        <v>23.5</v>
      </c>
      <c r="G56" s="252">
        <v>22.7</v>
      </c>
      <c r="H56" s="252">
        <v>23.8</v>
      </c>
      <c r="I56" s="252">
        <v>29.8</v>
      </c>
      <c r="J56" s="252">
        <v>6.4</v>
      </c>
      <c r="K56" s="252">
        <v>33.5</v>
      </c>
      <c r="L56" s="252">
        <v>21.6</v>
      </c>
      <c r="M56" s="252">
        <v>23</v>
      </c>
      <c r="N56" s="252">
        <v>24.6</v>
      </c>
      <c r="O56" s="252">
        <v>6.8</v>
      </c>
      <c r="P56" s="252">
        <v>21.7</v>
      </c>
      <c r="Q56" s="252">
        <v>21.6</v>
      </c>
      <c r="R56" s="252">
        <v>25.3</v>
      </c>
      <c r="S56" s="252">
        <v>26.7</v>
      </c>
      <c r="T56" s="252">
        <v>21.5</v>
      </c>
      <c r="U56" s="252">
        <v>21.7</v>
      </c>
      <c r="V56" s="252">
        <v>35.1</v>
      </c>
      <c r="W56" s="252">
        <v>47.2</v>
      </c>
      <c r="X56" s="252">
        <v>36.5</v>
      </c>
      <c r="Y56" s="252">
        <v>37.1</v>
      </c>
      <c r="Z56" s="252">
        <v>38.1</v>
      </c>
      <c r="AA56" s="252">
        <v>46.4</v>
      </c>
      <c r="AB56" s="252">
        <v>38.200000000000003</v>
      </c>
      <c r="AC56" s="252">
        <v>38.6</v>
      </c>
      <c r="AD56" s="252">
        <v>37.299999999999997</v>
      </c>
      <c r="AE56" s="252">
        <v>31.8</v>
      </c>
      <c r="AF56" s="252">
        <v>34.200000000000003</v>
      </c>
      <c r="AG56" s="252">
        <v>38.5</v>
      </c>
      <c r="AH56" s="252">
        <v>40.9</v>
      </c>
      <c r="AI56" s="252">
        <v>38.6</v>
      </c>
      <c r="AJ56" s="252">
        <v>27.7</v>
      </c>
      <c r="AK56" s="252">
        <v>23.3</v>
      </c>
      <c r="AL56" s="252">
        <v>20.8</v>
      </c>
      <c r="AM56" s="252">
        <v>28.9</v>
      </c>
      <c r="AN56" s="252">
        <v>26</v>
      </c>
      <c r="AO56" s="252">
        <v>25.9</v>
      </c>
      <c r="AP56" s="252">
        <v>44.1</v>
      </c>
      <c r="AQ56" s="252">
        <v>7.8</v>
      </c>
      <c r="AR56" s="252">
        <v>8.9</v>
      </c>
      <c r="AS56" s="252">
        <v>7.2</v>
      </c>
      <c r="AT56" s="252">
        <v>8.1</v>
      </c>
      <c r="AU56" s="252">
        <v>7.9</v>
      </c>
      <c r="AV56" s="252">
        <v>8</v>
      </c>
      <c r="AW56" s="252">
        <v>8</v>
      </c>
      <c r="AX56" s="252">
        <v>7.2</v>
      </c>
      <c r="AY56" s="252">
        <v>16.3</v>
      </c>
      <c r="AZ56" s="252">
        <v>26.5</v>
      </c>
      <c r="BA56" s="252">
        <v>0.3</v>
      </c>
      <c r="BB56" s="252">
        <f t="array" ref="BB56:BB100">TRANSPOSE(BC55:EL55)</f>
        <v>2</v>
      </c>
      <c r="BC56" s="258">
        <v>0</v>
      </c>
      <c r="BD56" s="302">
        <v>0.4</v>
      </c>
      <c r="BE56" s="302">
        <v>27.1</v>
      </c>
      <c r="BF56" s="302">
        <v>4.9000000000000004</v>
      </c>
      <c r="BG56" s="302">
        <v>3.8</v>
      </c>
      <c r="BH56" s="302">
        <v>7.7</v>
      </c>
      <c r="BI56" s="302">
        <v>14.3</v>
      </c>
      <c r="BJ56" s="302">
        <v>7.4</v>
      </c>
      <c r="BK56" s="302">
        <v>5.6</v>
      </c>
      <c r="BL56" s="302">
        <v>6.1</v>
      </c>
      <c r="BM56" s="302">
        <v>47.2</v>
      </c>
      <c r="BN56" s="302">
        <v>13.7</v>
      </c>
      <c r="BO56" s="302">
        <v>22.6</v>
      </c>
      <c r="BP56" s="302">
        <v>45.6</v>
      </c>
      <c r="BQ56" s="302">
        <v>8.1999999999999993</v>
      </c>
      <c r="BR56" s="302">
        <v>16.8</v>
      </c>
      <c r="BS56" s="302">
        <v>9.1999999999999993</v>
      </c>
      <c r="BT56" s="302">
        <v>41.7</v>
      </c>
      <c r="BU56" s="302">
        <v>41.6</v>
      </c>
      <c r="BV56" s="312">
        <v>7.6</v>
      </c>
      <c r="BW56" s="302">
        <v>7.1</v>
      </c>
      <c r="BX56" s="252"/>
      <c r="BY56" s="252"/>
      <c r="BZ56" s="252"/>
      <c r="CA56" s="252"/>
      <c r="CB56" s="252"/>
      <c r="CC56" s="302">
        <v>48.9</v>
      </c>
      <c r="CD56" s="302">
        <v>8.9</v>
      </c>
      <c r="CE56" s="302">
        <v>25.4</v>
      </c>
      <c r="CF56" s="302">
        <v>23.1</v>
      </c>
      <c r="CG56" s="253"/>
      <c r="CH56" s="302">
        <v>3.4</v>
      </c>
      <c r="CI56" s="302">
        <v>24.4</v>
      </c>
      <c r="CJ56" s="302">
        <v>23.8</v>
      </c>
      <c r="CK56" s="302">
        <v>24.9</v>
      </c>
      <c r="CL56" s="302">
        <v>24.8</v>
      </c>
      <c r="CM56" s="253"/>
      <c r="CN56" s="252"/>
      <c r="CO56" s="252"/>
      <c r="CP56" s="252"/>
      <c r="CQ56" s="252"/>
      <c r="CR56" s="252"/>
      <c r="CS56" s="252"/>
      <c r="CT56" s="252"/>
      <c r="CU56" s="252"/>
      <c r="CV56" s="268" t="str">
        <f t="shared" si="0"/>
        <v>TMS</v>
      </c>
      <c r="CW56" s="46">
        <v>52</v>
      </c>
    </row>
    <row r="57" spans="1:101" x14ac:dyDescent="0.2">
      <c r="A57" s="193" t="s">
        <v>128</v>
      </c>
      <c r="B57" s="46">
        <v>53</v>
      </c>
      <c r="C57" s="272" t="s">
        <v>153</v>
      </c>
      <c r="D57" s="252">
        <v>27</v>
      </c>
      <c r="E57" s="252">
        <v>29.7</v>
      </c>
      <c r="F57" s="252">
        <v>23.5</v>
      </c>
      <c r="G57" s="252">
        <v>22.7</v>
      </c>
      <c r="H57" s="252">
        <v>23.8</v>
      </c>
      <c r="I57" s="252">
        <v>29.9</v>
      </c>
      <c r="J57" s="252">
        <v>6.4</v>
      </c>
      <c r="K57" s="252">
        <v>33.5</v>
      </c>
      <c r="L57" s="252">
        <v>21.6</v>
      </c>
      <c r="M57" s="252">
        <v>23</v>
      </c>
      <c r="N57" s="252">
        <v>24.6</v>
      </c>
      <c r="O57" s="252">
        <v>6.9</v>
      </c>
      <c r="P57" s="252">
        <v>21.7</v>
      </c>
      <c r="Q57" s="252">
        <v>21.6</v>
      </c>
      <c r="R57" s="252">
        <v>25.3</v>
      </c>
      <c r="S57" s="252">
        <v>26.7</v>
      </c>
      <c r="T57" s="252">
        <v>21.5</v>
      </c>
      <c r="U57" s="252">
        <v>21.7</v>
      </c>
      <c r="V57" s="252">
        <v>35.200000000000003</v>
      </c>
      <c r="W57" s="252">
        <v>47.2</v>
      </c>
      <c r="X57" s="252">
        <v>36.5</v>
      </c>
      <c r="Y57" s="252">
        <v>37.1</v>
      </c>
      <c r="Z57" s="252">
        <v>38.200000000000003</v>
      </c>
      <c r="AA57" s="252">
        <v>46.4</v>
      </c>
      <c r="AB57" s="252">
        <v>38.200000000000003</v>
      </c>
      <c r="AC57" s="252">
        <v>38.6</v>
      </c>
      <c r="AD57" s="252">
        <v>37.299999999999997</v>
      </c>
      <c r="AE57" s="252">
        <v>31.8</v>
      </c>
      <c r="AF57" s="252">
        <v>34.200000000000003</v>
      </c>
      <c r="AG57" s="252">
        <v>38.6</v>
      </c>
      <c r="AH57" s="252">
        <v>40.9</v>
      </c>
      <c r="AI57" s="252">
        <v>38.6</v>
      </c>
      <c r="AJ57" s="252">
        <v>27.7</v>
      </c>
      <c r="AK57" s="252">
        <v>23.3</v>
      </c>
      <c r="AL57" s="252">
        <v>20.8</v>
      </c>
      <c r="AM57" s="252">
        <v>28.9</v>
      </c>
      <c r="AN57" s="252">
        <v>26.1</v>
      </c>
      <c r="AO57" s="252">
        <v>25.9</v>
      </c>
      <c r="AP57" s="252">
        <v>44.1</v>
      </c>
      <c r="AQ57" s="252">
        <v>7.8</v>
      </c>
      <c r="AR57" s="252">
        <v>8.9</v>
      </c>
      <c r="AS57" s="252">
        <v>7.2</v>
      </c>
      <c r="AT57" s="252">
        <v>8</v>
      </c>
      <c r="AU57" s="252">
        <v>7.9</v>
      </c>
      <c r="AV57" s="252">
        <v>8</v>
      </c>
      <c r="AW57" s="252">
        <v>8</v>
      </c>
      <c r="AX57" s="252">
        <v>7.2</v>
      </c>
      <c r="AY57" s="252">
        <v>16.3</v>
      </c>
      <c r="AZ57" s="252">
        <v>26.3</v>
      </c>
      <c r="BA57" s="252">
        <v>0.4</v>
      </c>
      <c r="BB57" s="252">
        <v>2</v>
      </c>
      <c r="BC57" s="252">
        <f t="array" ref="BC57:BC100">TRANSPOSE(BD56:EM56)</f>
        <v>0.4</v>
      </c>
      <c r="BD57" s="258">
        <v>0</v>
      </c>
      <c r="BE57" s="302">
        <v>27.1</v>
      </c>
      <c r="BF57" s="302">
        <v>4.9000000000000004</v>
      </c>
      <c r="BG57" s="302">
        <v>3.8</v>
      </c>
      <c r="BH57" s="302">
        <v>7.7</v>
      </c>
      <c r="BI57" s="302">
        <v>14.3</v>
      </c>
      <c r="BJ57" s="302">
        <v>7.4</v>
      </c>
      <c r="BK57" s="302">
        <v>5.5</v>
      </c>
      <c r="BL57" s="302">
        <v>6.1</v>
      </c>
      <c r="BM57" s="302">
        <v>47.1</v>
      </c>
      <c r="BN57" s="302">
        <v>13.5</v>
      </c>
      <c r="BO57" s="302">
        <v>22.5</v>
      </c>
      <c r="BP57" s="302">
        <v>45.6</v>
      </c>
      <c r="BQ57" s="302">
        <v>8.1999999999999993</v>
      </c>
      <c r="BR57" s="302">
        <v>16.8</v>
      </c>
      <c r="BS57" s="302">
        <v>9.1999999999999993</v>
      </c>
      <c r="BT57" s="302">
        <v>41.8</v>
      </c>
      <c r="BU57" s="302">
        <v>41.6</v>
      </c>
      <c r="BV57" s="312">
        <v>7.6</v>
      </c>
      <c r="BW57" s="302">
        <v>7.1</v>
      </c>
      <c r="BX57" s="252"/>
      <c r="BY57" s="252"/>
      <c r="BZ57" s="252"/>
      <c r="CA57" s="252"/>
      <c r="CB57" s="252"/>
      <c r="CC57" s="302">
        <v>48.9</v>
      </c>
      <c r="CD57" s="302">
        <v>8.9</v>
      </c>
      <c r="CE57" s="302">
        <v>25.4</v>
      </c>
      <c r="CF57" s="302">
        <v>23.1</v>
      </c>
      <c r="CG57" s="253"/>
      <c r="CH57" s="302">
        <v>3.4</v>
      </c>
      <c r="CI57" s="302">
        <v>24.5</v>
      </c>
      <c r="CJ57" s="302">
        <v>23.8</v>
      </c>
      <c r="CK57" s="302">
        <v>24.9</v>
      </c>
      <c r="CL57" s="302">
        <v>24.8</v>
      </c>
      <c r="CM57" s="253"/>
      <c r="CN57" s="252"/>
      <c r="CO57" s="252"/>
      <c r="CP57" s="252"/>
      <c r="CQ57" s="252"/>
      <c r="CR57" s="252"/>
      <c r="CS57" s="252"/>
      <c r="CT57" s="252"/>
      <c r="CU57" s="252"/>
      <c r="CV57" s="268" t="str">
        <f t="shared" si="0"/>
        <v>THS</v>
      </c>
      <c r="CW57" s="46">
        <v>53</v>
      </c>
    </row>
    <row r="58" spans="1:101" x14ac:dyDescent="0.2">
      <c r="A58" s="193" t="s">
        <v>183</v>
      </c>
      <c r="B58" s="46">
        <v>54</v>
      </c>
      <c r="C58" s="272" t="s">
        <v>162</v>
      </c>
      <c r="D58" s="252">
        <v>9.8000000000000007</v>
      </c>
      <c r="E58" s="252">
        <v>13.3</v>
      </c>
      <c r="F58" s="252">
        <v>5</v>
      </c>
      <c r="G58" s="252">
        <v>10.1</v>
      </c>
      <c r="H58" s="252">
        <v>6.6</v>
      </c>
      <c r="I58" s="252">
        <v>10.6</v>
      </c>
      <c r="J58" s="252">
        <v>21.4</v>
      </c>
      <c r="K58" s="252">
        <v>11.8</v>
      </c>
      <c r="L58" s="252">
        <v>5.9</v>
      </c>
      <c r="M58" s="252">
        <v>7.2</v>
      </c>
      <c r="N58" s="252">
        <v>8.3000000000000007</v>
      </c>
      <c r="O58" s="252">
        <v>33.1</v>
      </c>
      <c r="P58" s="252">
        <v>6</v>
      </c>
      <c r="Q58" s="252">
        <v>5.8</v>
      </c>
      <c r="R58" s="252">
        <v>8.6</v>
      </c>
      <c r="S58" s="252">
        <v>9.5</v>
      </c>
      <c r="T58" s="252">
        <v>8.9</v>
      </c>
      <c r="U58" s="252">
        <v>6</v>
      </c>
      <c r="V58" s="252">
        <v>19.399999999999999</v>
      </c>
      <c r="W58" s="252">
        <v>30.9</v>
      </c>
      <c r="X58" s="252">
        <v>20.100000000000001</v>
      </c>
      <c r="Y58" s="252">
        <v>20.7</v>
      </c>
      <c r="Z58" s="252">
        <v>21.8</v>
      </c>
      <c r="AA58" s="252">
        <v>30</v>
      </c>
      <c r="AB58" s="252">
        <v>21.8</v>
      </c>
      <c r="AC58" s="252">
        <v>22.3</v>
      </c>
      <c r="AD58" s="252">
        <v>20.9</v>
      </c>
      <c r="AE58" s="252">
        <v>15.4</v>
      </c>
      <c r="AF58" s="252">
        <v>17.899999999999999</v>
      </c>
      <c r="AG58" s="252">
        <v>22.2</v>
      </c>
      <c r="AH58" s="252">
        <v>24.6</v>
      </c>
      <c r="AI58" s="252">
        <v>22.3</v>
      </c>
      <c r="AJ58" s="252">
        <v>1.4</v>
      </c>
      <c r="AK58" s="252">
        <v>27.4</v>
      </c>
      <c r="AL58" s="252">
        <v>27.4</v>
      </c>
      <c r="AM58" s="252">
        <v>2.5</v>
      </c>
      <c r="AN58" s="252">
        <v>52</v>
      </c>
      <c r="AO58" s="252">
        <v>51.9</v>
      </c>
      <c r="AP58" s="252">
        <v>70.099999999999994</v>
      </c>
      <c r="AQ58" s="252">
        <v>33.700000000000003</v>
      </c>
      <c r="AR58" s="252">
        <v>34.9</v>
      </c>
      <c r="AS58" s="252">
        <v>33.1</v>
      </c>
      <c r="AT58" s="252">
        <v>34.799999999999997</v>
      </c>
      <c r="AU58" s="252">
        <v>37</v>
      </c>
      <c r="AV58" s="252">
        <v>34</v>
      </c>
      <c r="AW58" s="252">
        <v>34</v>
      </c>
      <c r="AX58" s="252">
        <v>33.1</v>
      </c>
      <c r="AY58" s="252">
        <v>42.3</v>
      </c>
      <c r="AZ58" s="252">
        <v>1.4</v>
      </c>
      <c r="BA58" s="252">
        <v>27.3</v>
      </c>
      <c r="BB58" s="252">
        <v>28.2</v>
      </c>
      <c r="BC58" s="252">
        <v>27.1</v>
      </c>
      <c r="BD58" s="252">
        <f t="array" ref="BD58:BD100">TRANSPOSE(BE57:EN57)</f>
        <v>27.1</v>
      </c>
      <c r="BE58" s="258">
        <v>0</v>
      </c>
      <c r="BF58" s="302">
        <v>23.4</v>
      </c>
      <c r="BG58" s="302">
        <v>25.1</v>
      </c>
      <c r="BH58" s="302">
        <v>23.5</v>
      </c>
      <c r="BI58" s="302">
        <v>15.7</v>
      </c>
      <c r="BJ58" s="302">
        <v>20.2</v>
      </c>
      <c r="BK58" s="302">
        <v>22.2</v>
      </c>
      <c r="BL58" s="302">
        <v>22.8</v>
      </c>
      <c r="BM58" s="302">
        <v>56.6</v>
      </c>
      <c r="BN58" s="302">
        <v>30.7</v>
      </c>
      <c r="BO58" s="302">
        <v>48.7</v>
      </c>
      <c r="BP58" s="302">
        <v>28.7</v>
      </c>
      <c r="BQ58" s="302">
        <v>19.3</v>
      </c>
      <c r="BR58" s="302">
        <v>43</v>
      </c>
      <c r="BS58" s="302">
        <v>35.4</v>
      </c>
      <c r="BT58" s="302">
        <v>24.8</v>
      </c>
      <c r="BU58" s="302">
        <v>25.2</v>
      </c>
      <c r="BV58" s="312">
        <v>33.9</v>
      </c>
      <c r="BW58" s="302">
        <v>33</v>
      </c>
      <c r="BX58" s="252"/>
      <c r="BY58" s="252"/>
      <c r="BZ58" s="252"/>
      <c r="CA58" s="252"/>
      <c r="CB58" s="252"/>
      <c r="CC58" s="302">
        <v>32</v>
      </c>
      <c r="CD58" s="302">
        <v>34.9</v>
      </c>
      <c r="CE58" s="302">
        <v>29.5</v>
      </c>
      <c r="CF58" s="302">
        <v>4.5</v>
      </c>
      <c r="CG58" s="253"/>
      <c r="CH58" s="302">
        <v>25.1</v>
      </c>
      <c r="CI58" s="302">
        <v>28.5</v>
      </c>
      <c r="CJ58" s="302">
        <v>27.9</v>
      </c>
      <c r="CK58" s="302">
        <v>8.6</v>
      </c>
      <c r="CL58" s="302">
        <v>28.9</v>
      </c>
      <c r="CM58" s="253"/>
      <c r="CN58" s="252"/>
      <c r="CO58" s="252"/>
      <c r="CP58" s="252"/>
      <c r="CQ58" s="252"/>
      <c r="CR58" s="252"/>
      <c r="CS58" s="252"/>
      <c r="CT58" s="252"/>
      <c r="CU58" s="252"/>
      <c r="CV58" s="268" t="str">
        <f t="shared" si="0"/>
        <v>GA</v>
      </c>
      <c r="CW58" s="46">
        <v>54</v>
      </c>
    </row>
    <row r="59" spans="1:101" x14ac:dyDescent="0.2">
      <c r="A59" s="193" t="s">
        <v>94</v>
      </c>
      <c r="B59" s="46">
        <v>55</v>
      </c>
      <c r="C59" s="272" t="s">
        <v>95</v>
      </c>
      <c r="D59" s="252">
        <v>23.1</v>
      </c>
      <c r="E59" s="252">
        <v>26.3</v>
      </c>
      <c r="F59" s="252">
        <v>20.100000000000001</v>
      </c>
      <c r="G59" s="252">
        <v>18.8</v>
      </c>
      <c r="H59" s="252">
        <v>20.399999999999999</v>
      </c>
      <c r="I59" s="252">
        <v>26.4</v>
      </c>
      <c r="J59" s="252">
        <v>3.2</v>
      </c>
      <c r="K59" s="252">
        <v>25.2</v>
      </c>
      <c r="L59" s="252">
        <v>18.2</v>
      </c>
      <c r="M59" s="252">
        <v>19.5</v>
      </c>
      <c r="N59" s="252">
        <v>21.2</v>
      </c>
      <c r="O59" s="252">
        <v>10.6</v>
      </c>
      <c r="P59" s="252">
        <v>18.3</v>
      </c>
      <c r="Q59" s="252">
        <v>18.2</v>
      </c>
      <c r="R59" s="252">
        <v>21.9</v>
      </c>
      <c r="S59" s="252">
        <v>22.8</v>
      </c>
      <c r="T59" s="252">
        <v>17.7</v>
      </c>
      <c r="U59" s="252">
        <v>18.3</v>
      </c>
      <c r="V59" s="252">
        <v>31.7</v>
      </c>
      <c r="W59" s="252">
        <v>43.8</v>
      </c>
      <c r="X59" s="252">
        <v>33.1</v>
      </c>
      <c r="Y59" s="252">
        <v>33.700000000000003</v>
      </c>
      <c r="Z59" s="252">
        <v>34.700000000000003</v>
      </c>
      <c r="AA59" s="252">
        <v>43</v>
      </c>
      <c r="AB59" s="252">
        <v>34.799999999999997</v>
      </c>
      <c r="AC59" s="252">
        <v>35.200000000000003</v>
      </c>
      <c r="AD59" s="252">
        <v>33.9</v>
      </c>
      <c r="AE59" s="252">
        <v>28.4</v>
      </c>
      <c r="AF59" s="252">
        <v>30.8</v>
      </c>
      <c r="AG59" s="252">
        <v>35.1</v>
      </c>
      <c r="AH59" s="252">
        <v>37.5</v>
      </c>
      <c r="AI59" s="252">
        <v>35.200000000000003</v>
      </c>
      <c r="AJ59" s="252">
        <v>24.3</v>
      </c>
      <c r="AK59" s="252">
        <v>27.3</v>
      </c>
      <c r="AL59" s="252">
        <v>23.5</v>
      </c>
      <c r="AM59" s="252">
        <v>25.4</v>
      </c>
      <c r="AN59" s="252">
        <v>29.8</v>
      </c>
      <c r="AO59" s="252">
        <v>29.7</v>
      </c>
      <c r="AP59" s="252">
        <v>47.9</v>
      </c>
      <c r="AQ59" s="252">
        <v>11.5</v>
      </c>
      <c r="AR59" s="252">
        <v>12.7</v>
      </c>
      <c r="AS59" s="252">
        <v>10.9</v>
      </c>
      <c r="AT59" s="252">
        <v>12.7</v>
      </c>
      <c r="AU59" s="252">
        <v>11.7</v>
      </c>
      <c r="AV59" s="252">
        <v>11.8</v>
      </c>
      <c r="AW59" s="252">
        <v>11.8</v>
      </c>
      <c r="AX59" s="252">
        <v>10.9</v>
      </c>
      <c r="AY59" s="252">
        <v>20.100000000000001</v>
      </c>
      <c r="AZ59" s="252">
        <v>23</v>
      </c>
      <c r="BA59" s="252">
        <v>5.0999999999999996</v>
      </c>
      <c r="BB59" s="252">
        <v>6</v>
      </c>
      <c r="BC59" s="252">
        <v>4.9000000000000004</v>
      </c>
      <c r="BD59" s="252">
        <v>4.9000000000000004</v>
      </c>
      <c r="BE59" s="252">
        <f t="array" ref="BE59:BE100">TRANSPOSE(BF58:EO58)</f>
        <v>23.4</v>
      </c>
      <c r="BF59" s="256">
        <v>0</v>
      </c>
      <c r="BG59" s="302">
        <v>2.4</v>
      </c>
      <c r="BH59" s="302">
        <v>4</v>
      </c>
      <c r="BI59" s="302">
        <v>10.6</v>
      </c>
      <c r="BJ59" s="302">
        <v>3.7</v>
      </c>
      <c r="BK59" s="302">
        <v>1.9</v>
      </c>
      <c r="BL59" s="302">
        <v>2</v>
      </c>
      <c r="BM59" s="302">
        <v>47.1</v>
      </c>
      <c r="BN59" s="302">
        <v>13.6</v>
      </c>
      <c r="BO59" s="302">
        <v>26.7</v>
      </c>
      <c r="BP59" s="302">
        <v>42</v>
      </c>
      <c r="BQ59" s="302">
        <v>4.5999999999999996</v>
      </c>
      <c r="BR59" s="302">
        <v>20.9</v>
      </c>
      <c r="BS59" s="302">
        <v>13.3</v>
      </c>
      <c r="BT59" s="302">
        <v>38.1</v>
      </c>
      <c r="BU59" s="302">
        <v>38.200000000000003</v>
      </c>
      <c r="BV59" s="312">
        <v>11.3</v>
      </c>
      <c r="BW59" s="302">
        <v>10.8</v>
      </c>
      <c r="BX59" s="252"/>
      <c r="BY59" s="252"/>
      <c r="BZ59" s="252"/>
      <c r="CA59" s="252"/>
      <c r="CB59" s="252"/>
      <c r="CC59" s="302">
        <v>45.5</v>
      </c>
      <c r="CD59" s="302">
        <v>12.7</v>
      </c>
      <c r="CE59" s="302">
        <v>29.4</v>
      </c>
      <c r="CF59" s="302">
        <v>19.7</v>
      </c>
      <c r="CG59" s="253"/>
      <c r="CH59" s="302">
        <v>2.2999999999999998</v>
      </c>
      <c r="CI59" s="302">
        <v>28.5</v>
      </c>
      <c r="CJ59" s="302">
        <v>27.8</v>
      </c>
      <c r="CK59" s="302">
        <v>21.5</v>
      </c>
      <c r="CL59" s="302">
        <v>28.8</v>
      </c>
      <c r="CM59" s="253"/>
      <c r="CN59" s="252"/>
      <c r="CO59" s="252"/>
      <c r="CP59" s="252"/>
      <c r="CQ59" s="252"/>
      <c r="CR59" s="252"/>
      <c r="CS59" s="252"/>
      <c r="CT59" s="252"/>
      <c r="CU59" s="252"/>
      <c r="CV59" s="268" t="str">
        <f t="shared" si="0"/>
        <v>MR</v>
      </c>
      <c r="CW59" s="46">
        <v>55</v>
      </c>
    </row>
    <row r="60" spans="1:101" x14ac:dyDescent="0.2">
      <c r="A60" s="304" t="s">
        <v>98</v>
      </c>
      <c r="B60" s="46">
        <v>56</v>
      </c>
      <c r="C60" s="272" t="s">
        <v>146</v>
      </c>
      <c r="D60" s="252">
        <v>24.5</v>
      </c>
      <c r="E60" s="252">
        <v>28</v>
      </c>
      <c r="F60" s="252">
        <v>21.8</v>
      </c>
      <c r="G60" s="252">
        <v>19.7</v>
      </c>
      <c r="H60" s="252">
        <v>22.1</v>
      </c>
      <c r="I60" s="252">
        <v>28.1</v>
      </c>
      <c r="J60" s="252">
        <v>3.9</v>
      </c>
      <c r="K60" s="252">
        <v>31.8</v>
      </c>
      <c r="L60" s="252">
        <v>19.2</v>
      </c>
      <c r="M60" s="252">
        <v>21.2</v>
      </c>
      <c r="N60" s="252">
        <v>22.9</v>
      </c>
      <c r="O60" s="252">
        <v>9.4</v>
      </c>
      <c r="P60" s="252">
        <v>20</v>
      </c>
      <c r="Q60" s="252">
        <v>19.899999999999999</v>
      </c>
      <c r="R60" s="252">
        <v>23.6</v>
      </c>
      <c r="S60" s="252">
        <v>24.2</v>
      </c>
      <c r="T60" s="252">
        <v>19.100000000000001</v>
      </c>
      <c r="U60" s="252">
        <v>20</v>
      </c>
      <c r="V60" s="252">
        <v>33.4</v>
      </c>
      <c r="W60" s="252">
        <v>45.5</v>
      </c>
      <c r="X60" s="252">
        <v>34.799999999999997</v>
      </c>
      <c r="Y60" s="252">
        <v>35.4</v>
      </c>
      <c r="Z60" s="252">
        <v>36.4</v>
      </c>
      <c r="AA60" s="252">
        <v>44.7</v>
      </c>
      <c r="AB60" s="252">
        <v>36.5</v>
      </c>
      <c r="AC60" s="252">
        <v>36.9</v>
      </c>
      <c r="AD60" s="252">
        <v>35.6</v>
      </c>
      <c r="AE60" s="252">
        <v>30.1</v>
      </c>
      <c r="AF60" s="252">
        <v>32.5</v>
      </c>
      <c r="AG60" s="252">
        <v>36.799999999999997</v>
      </c>
      <c r="AH60" s="252">
        <v>39.200000000000003</v>
      </c>
      <c r="AI60" s="252">
        <v>36.9</v>
      </c>
      <c r="AJ60" s="252">
        <v>26</v>
      </c>
      <c r="AK60" s="252">
        <v>26.2</v>
      </c>
      <c r="AL60" s="252">
        <v>24.9</v>
      </c>
      <c r="AM60" s="252">
        <v>27.1</v>
      </c>
      <c r="AN60" s="252">
        <v>28.7</v>
      </c>
      <c r="AO60" s="252">
        <v>28.6</v>
      </c>
      <c r="AP60" s="252">
        <v>46.8</v>
      </c>
      <c r="AQ60" s="252">
        <v>10.5</v>
      </c>
      <c r="AR60" s="252">
        <v>11.6</v>
      </c>
      <c r="AS60" s="252">
        <v>9.9</v>
      </c>
      <c r="AT60" s="252">
        <v>11.6</v>
      </c>
      <c r="AU60" s="252">
        <v>10.6</v>
      </c>
      <c r="AV60" s="252">
        <v>10.7</v>
      </c>
      <c r="AW60" s="252">
        <v>10.7</v>
      </c>
      <c r="AX60" s="252">
        <v>9.9</v>
      </c>
      <c r="AY60" s="252">
        <v>19</v>
      </c>
      <c r="AZ60" s="252">
        <v>24.8</v>
      </c>
      <c r="BA60" s="252">
        <v>4</v>
      </c>
      <c r="BB60" s="252">
        <v>4.9000000000000004</v>
      </c>
      <c r="BC60" s="252">
        <v>3.8</v>
      </c>
      <c r="BD60" s="252">
        <v>3.8</v>
      </c>
      <c r="BE60" s="252">
        <v>25.1</v>
      </c>
      <c r="BF60" s="252">
        <f t="array" ref="BF60:BF100">TRANSPOSE(BG59:EP59)</f>
        <v>2.4</v>
      </c>
      <c r="BG60" s="256">
        <v>0</v>
      </c>
      <c r="BH60" s="302">
        <v>5.9</v>
      </c>
      <c r="BI60" s="302">
        <v>12.5</v>
      </c>
      <c r="BJ60" s="302">
        <v>5.6</v>
      </c>
      <c r="BK60" s="302">
        <v>2.5</v>
      </c>
      <c r="BL60" s="302">
        <v>3.5</v>
      </c>
      <c r="BM60" s="302">
        <v>46.3</v>
      </c>
      <c r="BN60" s="302">
        <v>12.7</v>
      </c>
      <c r="BO60" s="302">
        <v>25.5</v>
      </c>
      <c r="BP60" s="302">
        <v>43.8</v>
      </c>
      <c r="BQ60" s="302">
        <v>6.4</v>
      </c>
      <c r="BR60" s="302">
        <v>19.7</v>
      </c>
      <c r="BS60" s="302">
        <v>12.1</v>
      </c>
      <c r="BT60" s="302">
        <v>40</v>
      </c>
      <c r="BU60" s="302">
        <v>39.9</v>
      </c>
      <c r="BV60" s="312">
        <v>10.199999999999999</v>
      </c>
      <c r="BW60" s="302">
        <v>9.8000000000000007</v>
      </c>
      <c r="BX60" s="252"/>
      <c r="BY60" s="252"/>
      <c r="BZ60" s="252"/>
      <c r="CA60" s="252"/>
      <c r="CB60" s="252"/>
      <c r="CC60" s="302">
        <v>47.2</v>
      </c>
      <c r="CD60" s="302">
        <v>11.6</v>
      </c>
      <c r="CE60" s="302">
        <v>28.3</v>
      </c>
      <c r="CF60" s="302">
        <v>21.4</v>
      </c>
      <c r="CG60" s="253"/>
      <c r="CH60" s="302">
        <v>0.2</v>
      </c>
      <c r="CI60" s="302">
        <v>27.4</v>
      </c>
      <c r="CJ60" s="302">
        <v>26.8</v>
      </c>
      <c r="CK60" s="302">
        <v>23.2</v>
      </c>
      <c r="CL60" s="302">
        <v>27.8</v>
      </c>
      <c r="CM60" s="253"/>
      <c r="CN60" s="252"/>
      <c r="CO60" s="252"/>
      <c r="CP60" s="252"/>
      <c r="CQ60" s="252"/>
      <c r="CR60" s="252"/>
      <c r="CS60" s="252"/>
      <c r="CT60" s="252"/>
      <c r="CU60" s="252"/>
      <c r="CV60" s="268" t="str">
        <f t="shared" si="0"/>
        <v>SO</v>
      </c>
      <c r="CW60" s="46">
        <v>56</v>
      </c>
    </row>
    <row r="61" spans="1:101" x14ac:dyDescent="0.2">
      <c r="A61" s="193" t="s">
        <v>100</v>
      </c>
      <c r="B61" s="46">
        <v>57</v>
      </c>
      <c r="C61" s="272" t="s">
        <v>99</v>
      </c>
      <c r="D61" s="252">
        <v>20.2</v>
      </c>
      <c r="E61" s="252">
        <v>23.9</v>
      </c>
      <c r="F61" s="252">
        <v>17.7</v>
      </c>
      <c r="G61" s="252">
        <v>15.3</v>
      </c>
      <c r="H61" s="252">
        <v>18</v>
      </c>
      <c r="I61" s="252">
        <v>24.1</v>
      </c>
      <c r="J61" s="252">
        <v>1.3</v>
      </c>
      <c r="K61" s="252">
        <v>22.2</v>
      </c>
      <c r="L61" s="252">
        <v>15.9</v>
      </c>
      <c r="M61" s="252">
        <v>17.2</v>
      </c>
      <c r="N61" s="252">
        <v>18.899999999999999</v>
      </c>
      <c r="O61" s="252">
        <v>13.3</v>
      </c>
      <c r="P61" s="252">
        <v>15.9</v>
      </c>
      <c r="Q61" s="252">
        <v>15.8</v>
      </c>
      <c r="R61" s="252">
        <v>19.600000000000001</v>
      </c>
      <c r="S61" s="252">
        <v>19.899999999999999</v>
      </c>
      <c r="T61" s="252">
        <v>14.7</v>
      </c>
      <c r="U61" s="252">
        <v>15.9</v>
      </c>
      <c r="V61" s="252">
        <v>29.4</v>
      </c>
      <c r="W61" s="252">
        <v>4.1500000000000004</v>
      </c>
      <c r="X61" s="252">
        <v>30.7</v>
      </c>
      <c r="Y61" s="252">
        <v>31.3</v>
      </c>
      <c r="Z61" s="252">
        <v>32.4</v>
      </c>
      <c r="AA61" s="252">
        <v>40.6</v>
      </c>
      <c r="AB61" s="252">
        <v>32.4</v>
      </c>
      <c r="AC61" s="252">
        <v>32.9</v>
      </c>
      <c r="AD61" s="252">
        <v>31.5</v>
      </c>
      <c r="AE61" s="252">
        <v>26</v>
      </c>
      <c r="AF61" s="252">
        <v>28.5</v>
      </c>
      <c r="AG61" s="252">
        <v>32.799999999999997</v>
      </c>
      <c r="AH61" s="252">
        <v>35.200000000000003</v>
      </c>
      <c r="AI61" s="252">
        <v>32.9</v>
      </c>
      <c r="AJ61" s="252">
        <v>22.12</v>
      </c>
      <c r="AK61" s="252">
        <v>30.1</v>
      </c>
      <c r="AL61" s="252">
        <v>20.5</v>
      </c>
      <c r="AM61" s="252">
        <v>23.3</v>
      </c>
      <c r="AN61" s="252">
        <v>26.6</v>
      </c>
      <c r="AO61" s="252">
        <v>32.4</v>
      </c>
      <c r="AP61" s="252">
        <v>50.7</v>
      </c>
      <c r="AQ61" s="252">
        <v>14.3</v>
      </c>
      <c r="AR61" s="252">
        <v>15.5</v>
      </c>
      <c r="AS61" s="252">
        <v>13.7</v>
      </c>
      <c r="AT61" s="252">
        <v>15.4</v>
      </c>
      <c r="AU61" s="252">
        <v>14.5</v>
      </c>
      <c r="AV61" s="252">
        <v>14.5</v>
      </c>
      <c r="AW61" s="252">
        <v>14.6</v>
      </c>
      <c r="AX61" s="252">
        <v>13.7</v>
      </c>
      <c r="AY61" s="252">
        <v>22.9</v>
      </c>
      <c r="AZ61" s="252">
        <v>20.399999999999999</v>
      </c>
      <c r="BA61" s="252">
        <v>7.9</v>
      </c>
      <c r="BB61" s="252">
        <v>8.8000000000000007</v>
      </c>
      <c r="BC61" s="252">
        <v>7.7</v>
      </c>
      <c r="BD61" s="252">
        <v>7.7</v>
      </c>
      <c r="BE61" s="252">
        <v>23.5</v>
      </c>
      <c r="BF61" s="252">
        <v>4</v>
      </c>
      <c r="BG61" s="252">
        <f t="array" ref="BG61:BG100">TRANSPOSE(BH60:EQ60)</f>
        <v>5.9</v>
      </c>
      <c r="BH61" s="256">
        <v>0</v>
      </c>
      <c r="BI61" s="302">
        <v>8</v>
      </c>
      <c r="BJ61" s="302">
        <v>1.1000000000000001</v>
      </c>
      <c r="BK61" s="302">
        <v>2.6</v>
      </c>
      <c r="BL61" s="302">
        <v>2.2999999999999998</v>
      </c>
      <c r="BM61" s="302">
        <v>47.3</v>
      </c>
      <c r="BN61" s="302">
        <v>13.8</v>
      </c>
      <c r="BO61" s="302">
        <v>30.3</v>
      </c>
      <c r="BP61" s="302">
        <v>39.5</v>
      </c>
      <c r="BQ61" s="302">
        <v>2.5</v>
      </c>
      <c r="BR61" s="302">
        <v>24.5</v>
      </c>
      <c r="BS61" s="302">
        <v>17</v>
      </c>
      <c r="BT61" s="302">
        <v>35.4</v>
      </c>
      <c r="BU61" s="302">
        <v>35.799999999999997</v>
      </c>
      <c r="BV61" s="312">
        <v>14.1</v>
      </c>
      <c r="BW61" s="302">
        <v>13.6</v>
      </c>
      <c r="BX61" s="252"/>
      <c r="BY61" s="252"/>
      <c r="BZ61" s="252"/>
      <c r="CA61" s="252"/>
      <c r="CB61" s="252"/>
      <c r="CC61" s="302">
        <v>43.1</v>
      </c>
      <c r="CD61" s="302">
        <v>15.5</v>
      </c>
      <c r="CE61" s="302">
        <v>32.200000000000003</v>
      </c>
      <c r="CF61" s="302">
        <v>17.3</v>
      </c>
      <c r="CG61" s="253"/>
      <c r="CH61" s="302">
        <v>5.7</v>
      </c>
      <c r="CI61" s="302">
        <v>31.3</v>
      </c>
      <c r="CJ61" s="302">
        <v>30.6</v>
      </c>
      <c r="CK61" s="302">
        <v>19.100000000000001</v>
      </c>
      <c r="CL61" s="302">
        <v>31.6</v>
      </c>
      <c r="CM61" s="253"/>
      <c r="CN61" s="252"/>
      <c r="CO61" s="252"/>
      <c r="CP61" s="252"/>
      <c r="CQ61" s="252"/>
      <c r="CR61" s="252"/>
      <c r="CS61" s="252"/>
      <c r="CT61" s="252"/>
      <c r="CU61" s="252"/>
      <c r="CV61" s="268" t="str">
        <f t="shared" si="0"/>
        <v>SG</v>
      </c>
      <c r="CW61" s="46">
        <v>57</v>
      </c>
    </row>
    <row r="62" spans="1:101" x14ac:dyDescent="0.2">
      <c r="A62" s="193" t="s">
        <v>138</v>
      </c>
      <c r="B62" s="46">
        <v>58</v>
      </c>
      <c r="C62" s="272" t="s">
        <v>44</v>
      </c>
      <c r="D62" s="252">
        <v>22.7</v>
      </c>
      <c r="E62" s="252">
        <v>18.5</v>
      </c>
      <c r="F62" s="252">
        <v>12.3</v>
      </c>
      <c r="G62" s="252">
        <v>25.2</v>
      </c>
      <c r="H62" s="252">
        <v>12.6</v>
      </c>
      <c r="I62" s="252">
        <v>18.600000000000001</v>
      </c>
      <c r="J62" s="252">
        <v>8.6</v>
      </c>
      <c r="K62" s="252">
        <v>22.3</v>
      </c>
      <c r="L62" s="252">
        <v>10.4</v>
      </c>
      <c r="M62" s="252">
        <v>11.7</v>
      </c>
      <c r="N62" s="252">
        <v>13.4</v>
      </c>
      <c r="O62" s="252">
        <v>21.2</v>
      </c>
      <c r="P62" s="252">
        <v>10.5</v>
      </c>
      <c r="Q62" s="252">
        <v>10.4</v>
      </c>
      <c r="R62" s="252">
        <v>14.1</v>
      </c>
      <c r="S62" s="252">
        <v>22.3</v>
      </c>
      <c r="T62" s="252">
        <v>24</v>
      </c>
      <c r="U62" s="252">
        <v>10.3</v>
      </c>
      <c r="V62" s="252">
        <v>23.9</v>
      </c>
      <c r="W62" s="252">
        <v>42.6</v>
      </c>
      <c r="X62" s="252">
        <v>25.3</v>
      </c>
      <c r="Y62" s="252">
        <v>25.9</v>
      </c>
      <c r="Z62" s="252">
        <v>26.9</v>
      </c>
      <c r="AA62" s="252">
        <v>35.200000000000003</v>
      </c>
      <c r="AB62" s="252">
        <v>27</v>
      </c>
      <c r="AC62" s="252">
        <v>27.4</v>
      </c>
      <c r="AD62" s="252">
        <v>26.1</v>
      </c>
      <c r="AE62" s="252">
        <v>20.6</v>
      </c>
      <c r="AF62" s="252">
        <v>23</v>
      </c>
      <c r="AG62" s="252">
        <v>27.3</v>
      </c>
      <c r="AH62" s="252">
        <v>29.7</v>
      </c>
      <c r="AI62" s="252">
        <v>27.4</v>
      </c>
      <c r="AJ62" s="252">
        <v>16.5</v>
      </c>
      <c r="AK62" s="252">
        <v>36.700000000000003</v>
      </c>
      <c r="AL62" s="252">
        <v>29.8</v>
      </c>
      <c r="AM62" s="252">
        <v>17.600000000000001</v>
      </c>
      <c r="AN62" s="252">
        <v>30.8</v>
      </c>
      <c r="AO62" s="252">
        <v>31</v>
      </c>
      <c r="AP62" s="252">
        <v>57.3</v>
      </c>
      <c r="AQ62" s="252">
        <v>20.9</v>
      </c>
      <c r="AR62" s="252">
        <v>22.1</v>
      </c>
      <c r="AS62" s="252">
        <v>20.3</v>
      </c>
      <c r="AT62" s="252">
        <v>22.1</v>
      </c>
      <c r="AU62" s="252">
        <v>21.1</v>
      </c>
      <c r="AV62" s="252">
        <v>21.2</v>
      </c>
      <c r="AW62" s="252">
        <v>21.2</v>
      </c>
      <c r="AX62" s="252">
        <v>20.3</v>
      </c>
      <c r="AY62" s="252">
        <v>29.5</v>
      </c>
      <c r="AZ62" s="252">
        <v>15.2</v>
      </c>
      <c r="BA62" s="252">
        <v>14.5</v>
      </c>
      <c r="BB62" s="252">
        <v>15.4</v>
      </c>
      <c r="BC62" s="252">
        <v>14.3</v>
      </c>
      <c r="BD62" s="252">
        <v>14.3</v>
      </c>
      <c r="BE62" s="252">
        <v>15.7</v>
      </c>
      <c r="BF62" s="252">
        <v>10.6</v>
      </c>
      <c r="BG62" s="252">
        <v>12.5</v>
      </c>
      <c r="BH62" s="252">
        <f t="array" ref="BH62:BH100">TRANSPOSE(BI61:ER61)</f>
        <v>8</v>
      </c>
      <c r="BI62" s="256">
        <v>0</v>
      </c>
      <c r="BJ62" s="302">
        <v>6.9</v>
      </c>
      <c r="BK62" s="302">
        <v>10.3</v>
      </c>
      <c r="BL62" s="302">
        <v>11</v>
      </c>
      <c r="BM62" s="302">
        <v>58.9</v>
      </c>
      <c r="BN62" s="302">
        <v>15.5</v>
      </c>
      <c r="BO62" s="302">
        <v>36.799999999999997</v>
      </c>
      <c r="BP62" s="302">
        <v>34.299999999999997</v>
      </c>
      <c r="BQ62" s="302">
        <v>5.8</v>
      </c>
      <c r="BR62" s="302">
        <v>31.1</v>
      </c>
      <c r="BS62" s="302">
        <v>23.5</v>
      </c>
      <c r="BT62" s="302">
        <v>30.4</v>
      </c>
      <c r="BU62" s="302">
        <v>30.4</v>
      </c>
      <c r="BV62" s="312">
        <v>21.9</v>
      </c>
      <c r="BW62" s="302">
        <v>20.2</v>
      </c>
      <c r="BX62" s="252"/>
      <c r="BY62" s="252"/>
      <c r="BZ62" s="252"/>
      <c r="CA62" s="252"/>
      <c r="CB62" s="252"/>
      <c r="CC62" s="302">
        <v>37.700000000000003</v>
      </c>
      <c r="CD62" s="302">
        <v>22.1</v>
      </c>
      <c r="CE62" s="302">
        <v>38.799999999999997</v>
      </c>
      <c r="CF62" s="302">
        <v>11.9</v>
      </c>
      <c r="CG62" s="253"/>
      <c r="CH62" s="302">
        <v>12.3</v>
      </c>
      <c r="CI62" s="302">
        <v>37.9</v>
      </c>
      <c r="CJ62" s="302">
        <v>37.200000000000003</v>
      </c>
      <c r="CK62" s="302">
        <v>13.7</v>
      </c>
      <c r="CL62" s="302">
        <v>38.200000000000003</v>
      </c>
      <c r="CM62" s="253"/>
      <c r="CN62" s="252"/>
      <c r="CO62" s="252"/>
      <c r="CP62" s="252"/>
      <c r="CQ62" s="252"/>
      <c r="CR62" s="252"/>
      <c r="CS62" s="252"/>
      <c r="CT62" s="252"/>
      <c r="CU62" s="252"/>
      <c r="CV62" s="268" t="str">
        <f t="shared" si="0"/>
        <v>SM</v>
      </c>
      <c r="CW62" s="46">
        <v>58</v>
      </c>
    </row>
    <row r="63" spans="1:101" x14ac:dyDescent="0.2">
      <c r="A63" s="193" t="s">
        <v>102</v>
      </c>
      <c r="B63" s="46">
        <v>59</v>
      </c>
      <c r="C63" s="272" t="s">
        <v>101</v>
      </c>
      <c r="D63" s="252">
        <v>21.1</v>
      </c>
      <c r="E63" s="252">
        <v>23.1</v>
      </c>
      <c r="F63" s="252">
        <v>16.899999999999999</v>
      </c>
      <c r="G63" s="252">
        <v>16.2</v>
      </c>
      <c r="H63" s="252">
        <v>17.100000000000001</v>
      </c>
      <c r="I63" s="252">
        <v>23.3</v>
      </c>
      <c r="J63" s="252">
        <v>1.1000000000000001</v>
      </c>
      <c r="K63" s="252">
        <v>23.1</v>
      </c>
      <c r="L63" s="252">
        <v>15</v>
      </c>
      <c r="M63" s="252">
        <v>16.3</v>
      </c>
      <c r="N63" s="252">
        <v>18</v>
      </c>
      <c r="O63" s="252">
        <v>13</v>
      </c>
      <c r="P63" s="252">
        <v>15</v>
      </c>
      <c r="Q63" s="252">
        <v>14.9</v>
      </c>
      <c r="R63" s="252">
        <v>18.7</v>
      </c>
      <c r="S63" s="252">
        <v>20.8</v>
      </c>
      <c r="T63" s="252">
        <v>15.6</v>
      </c>
      <c r="U63" s="252">
        <v>15.1</v>
      </c>
      <c r="V63" s="252">
        <v>28.5</v>
      </c>
      <c r="W63" s="252">
        <v>40.6</v>
      </c>
      <c r="X63" s="252">
        <v>29.8</v>
      </c>
      <c r="Y63" s="252">
        <v>30.4</v>
      </c>
      <c r="Z63" s="252">
        <v>31.5</v>
      </c>
      <c r="AA63" s="252">
        <v>39.700000000000003</v>
      </c>
      <c r="AB63" s="252">
        <v>31.5</v>
      </c>
      <c r="AC63" s="252">
        <v>32</v>
      </c>
      <c r="AD63" s="252">
        <v>30.6</v>
      </c>
      <c r="AE63" s="252">
        <v>25.1</v>
      </c>
      <c r="AF63" s="252">
        <v>27.6</v>
      </c>
      <c r="AG63" s="252">
        <v>31.9</v>
      </c>
      <c r="AH63" s="252">
        <v>34.299999999999997</v>
      </c>
      <c r="AI63" s="252">
        <v>32</v>
      </c>
      <c r="AJ63" s="252">
        <v>21.1</v>
      </c>
      <c r="AK63" s="252">
        <v>29.8</v>
      </c>
      <c r="AL63" s="252">
        <v>21.4</v>
      </c>
      <c r="AM63" s="252">
        <v>22.2</v>
      </c>
      <c r="AN63" s="252">
        <v>32.299999999999997</v>
      </c>
      <c r="AO63" s="252">
        <v>32.1</v>
      </c>
      <c r="AP63" s="252">
        <v>50.4</v>
      </c>
      <c r="AQ63" s="252">
        <v>14</v>
      </c>
      <c r="AR63" s="252">
        <v>15.2</v>
      </c>
      <c r="AS63" s="252">
        <v>13.4</v>
      </c>
      <c r="AT63" s="252">
        <v>15.1</v>
      </c>
      <c r="AU63" s="252">
        <v>14.2</v>
      </c>
      <c r="AV63" s="252">
        <v>14.3</v>
      </c>
      <c r="AW63" s="252">
        <v>14.3</v>
      </c>
      <c r="AX63" s="252">
        <v>13.4</v>
      </c>
      <c r="AY63" s="252">
        <v>22.6</v>
      </c>
      <c r="AZ63" s="252">
        <v>19.8</v>
      </c>
      <c r="BA63" s="252">
        <v>7.6</v>
      </c>
      <c r="BB63" s="252">
        <v>8.5</v>
      </c>
      <c r="BC63" s="252">
        <v>7.4</v>
      </c>
      <c r="BD63" s="252">
        <v>7.4</v>
      </c>
      <c r="BE63" s="252">
        <v>20.2</v>
      </c>
      <c r="BF63" s="252">
        <v>3.7</v>
      </c>
      <c r="BG63" s="252">
        <v>5.6</v>
      </c>
      <c r="BH63" s="252">
        <v>1.1000000000000001</v>
      </c>
      <c r="BI63" s="252">
        <f t="array" ref="BI63:BI100">TRANSPOSE(BJ62:ES62)</f>
        <v>6.9</v>
      </c>
      <c r="BJ63" s="256">
        <v>0</v>
      </c>
      <c r="BK63" s="302">
        <v>2.6</v>
      </c>
      <c r="BL63" s="302">
        <v>1.8</v>
      </c>
      <c r="BM63" s="302">
        <v>47.1</v>
      </c>
      <c r="BN63" s="302">
        <v>13.5</v>
      </c>
      <c r="BO63" s="302">
        <v>29.1</v>
      </c>
      <c r="BP63" s="302">
        <v>38.700000000000003</v>
      </c>
      <c r="BQ63" s="302">
        <v>1.3</v>
      </c>
      <c r="BR63" s="302">
        <v>23.4</v>
      </c>
      <c r="BS63" s="302">
        <v>15.8</v>
      </c>
      <c r="BT63" s="302">
        <v>34.9</v>
      </c>
      <c r="BU63" s="302">
        <v>34.9</v>
      </c>
      <c r="BV63" s="312">
        <v>13.8</v>
      </c>
      <c r="BW63" s="302">
        <v>13.3</v>
      </c>
      <c r="BX63" s="252"/>
      <c r="BY63" s="252"/>
      <c r="BZ63" s="252"/>
      <c r="CA63" s="252"/>
      <c r="CB63" s="252"/>
      <c r="CC63" s="302">
        <v>42.3</v>
      </c>
      <c r="CD63" s="302">
        <v>15.2</v>
      </c>
      <c r="CE63" s="302">
        <v>31.9</v>
      </c>
      <c r="CF63" s="302">
        <v>16.399999999999999</v>
      </c>
      <c r="CG63" s="253"/>
      <c r="CH63" s="302">
        <v>5.4</v>
      </c>
      <c r="CI63" s="302">
        <v>31</v>
      </c>
      <c r="CJ63" s="302">
        <v>30.3</v>
      </c>
      <c r="CK63" s="302">
        <v>18.3</v>
      </c>
      <c r="CL63" s="302">
        <v>31.3</v>
      </c>
      <c r="CM63" s="253"/>
      <c r="CN63" s="252"/>
      <c r="CO63" s="252"/>
      <c r="CP63" s="252"/>
      <c r="CQ63" s="252"/>
      <c r="CR63" s="252"/>
      <c r="CS63" s="252"/>
      <c r="CT63" s="252"/>
      <c r="CU63" s="252"/>
      <c r="CV63" s="268" t="str">
        <f t="shared" si="0"/>
        <v>SR</v>
      </c>
      <c r="CW63" s="46">
        <v>59</v>
      </c>
    </row>
    <row r="64" spans="1:101" x14ac:dyDescent="0.2">
      <c r="A64" s="193" t="s">
        <v>104</v>
      </c>
      <c r="B64" s="46">
        <v>60</v>
      </c>
      <c r="C64" s="272" t="s">
        <v>103</v>
      </c>
      <c r="D64" s="252">
        <v>21.8</v>
      </c>
      <c r="E64" s="252">
        <v>25</v>
      </c>
      <c r="F64" s="252">
        <v>18.8</v>
      </c>
      <c r="G64" s="252">
        <v>17.5</v>
      </c>
      <c r="H64" s="252">
        <v>19.100000000000001</v>
      </c>
      <c r="I64" s="252">
        <v>25.2</v>
      </c>
      <c r="J64" s="252">
        <v>1.2</v>
      </c>
      <c r="K64" s="252">
        <v>23.9</v>
      </c>
      <c r="L64" s="252">
        <v>17</v>
      </c>
      <c r="M64" s="252">
        <v>18.3</v>
      </c>
      <c r="N64" s="252">
        <v>20</v>
      </c>
      <c r="O64" s="252">
        <v>11.2</v>
      </c>
      <c r="P64" s="252">
        <v>17</v>
      </c>
      <c r="Q64" s="252">
        <v>16.899999999999999</v>
      </c>
      <c r="R64" s="252">
        <v>20.7</v>
      </c>
      <c r="S64" s="252">
        <v>21.5</v>
      </c>
      <c r="T64" s="252">
        <v>16.399999999999999</v>
      </c>
      <c r="U64" s="252">
        <v>17.100000000000001</v>
      </c>
      <c r="V64" s="252">
        <v>30.5</v>
      </c>
      <c r="W64" s="252">
        <v>42.6</v>
      </c>
      <c r="X64" s="252">
        <v>31.8</v>
      </c>
      <c r="Y64" s="252">
        <v>32.4</v>
      </c>
      <c r="Z64" s="252">
        <v>33.5</v>
      </c>
      <c r="AA64" s="252">
        <v>41.7</v>
      </c>
      <c r="AB64" s="252">
        <v>33.5</v>
      </c>
      <c r="AC64" s="252">
        <v>34</v>
      </c>
      <c r="AD64" s="252">
        <v>32.6</v>
      </c>
      <c r="AE64" s="252">
        <v>27.1</v>
      </c>
      <c r="AF64" s="252">
        <v>29.6</v>
      </c>
      <c r="AG64" s="252">
        <v>33.9</v>
      </c>
      <c r="AH64" s="252">
        <v>36.299999999999997</v>
      </c>
      <c r="AI64" s="252">
        <v>34</v>
      </c>
      <c r="AJ64" s="252">
        <v>23.1</v>
      </c>
      <c r="AK64" s="252">
        <v>28</v>
      </c>
      <c r="AL64" s="252">
        <v>22.2</v>
      </c>
      <c r="AM64" s="252">
        <v>24.2</v>
      </c>
      <c r="AN64" s="252">
        <v>24.6</v>
      </c>
      <c r="AO64" s="252">
        <v>24.8</v>
      </c>
      <c r="AP64" s="252">
        <v>48.6</v>
      </c>
      <c r="AQ64" s="252">
        <v>12.2</v>
      </c>
      <c r="AR64" s="252">
        <v>13.3</v>
      </c>
      <c r="AS64" s="252">
        <v>11.6</v>
      </c>
      <c r="AT64" s="252">
        <v>13.3</v>
      </c>
      <c r="AU64" s="252">
        <v>12.3</v>
      </c>
      <c r="AV64" s="252">
        <v>12.4</v>
      </c>
      <c r="AW64" s="252">
        <v>12.4</v>
      </c>
      <c r="AX64" s="252">
        <v>11.6</v>
      </c>
      <c r="AY64" s="252">
        <v>20.8</v>
      </c>
      <c r="AZ64" s="252">
        <v>21.8</v>
      </c>
      <c r="BA64" s="252">
        <v>5.7</v>
      </c>
      <c r="BB64" s="252">
        <v>6.7</v>
      </c>
      <c r="BC64" s="252">
        <v>5.6</v>
      </c>
      <c r="BD64" s="252">
        <v>5.5</v>
      </c>
      <c r="BE64" s="252">
        <v>22.2</v>
      </c>
      <c r="BF64" s="252">
        <v>1.9</v>
      </c>
      <c r="BG64" s="252">
        <v>2.5</v>
      </c>
      <c r="BH64" s="252">
        <v>2.6</v>
      </c>
      <c r="BI64" s="252">
        <v>10.3</v>
      </c>
      <c r="BJ64" s="252">
        <f t="array" ref="BJ64:BJ100">TRANSPOSE(BK63:ET63)</f>
        <v>2.6</v>
      </c>
      <c r="BK64" s="256">
        <v>0</v>
      </c>
      <c r="BL64" s="302">
        <v>1.2</v>
      </c>
      <c r="BM64" s="302">
        <v>45.3</v>
      </c>
      <c r="BN64" s="302">
        <v>11.7</v>
      </c>
      <c r="BO64" s="302">
        <v>27.2</v>
      </c>
      <c r="BP64" s="302">
        <v>40.799999999999997</v>
      </c>
      <c r="BQ64" s="302">
        <v>3.4</v>
      </c>
      <c r="BR64" s="302">
        <v>21.4</v>
      </c>
      <c r="BS64" s="302">
        <v>13.8</v>
      </c>
      <c r="BT64" s="302">
        <v>36.9</v>
      </c>
      <c r="BU64" s="302">
        <v>36.9</v>
      </c>
      <c r="BV64" s="312">
        <v>12</v>
      </c>
      <c r="BW64" s="302">
        <v>11.5</v>
      </c>
      <c r="BX64" s="252"/>
      <c r="BY64" s="252"/>
      <c r="BZ64" s="252"/>
      <c r="CA64" s="252"/>
      <c r="CB64" s="252"/>
      <c r="CC64" s="302">
        <v>44.3</v>
      </c>
      <c r="CD64" s="302">
        <v>13.4</v>
      </c>
      <c r="CE64" s="302">
        <v>30.1</v>
      </c>
      <c r="CF64" s="302">
        <v>18.399999999999999</v>
      </c>
      <c r="CG64" s="253"/>
      <c r="CH64" s="302">
        <v>2.7</v>
      </c>
      <c r="CI64" s="302">
        <v>29.1</v>
      </c>
      <c r="CJ64" s="302">
        <v>28.5</v>
      </c>
      <c r="CK64" s="302">
        <v>20.3</v>
      </c>
      <c r="CL64" s="302">
        <v>29.5</v>
      </c>
      <c r="CM64" s="253"/>
      <c r="CN64" s="252"/>
      <c r="CO64" s="252"/>
      <c r="CP64" s="252"/>
      <c r="CQ64" s="252"/>
      <c r="CR64" s="252"/>
      <c r="CS64" s="252"/>
      <c r="CT64" s="252"/>
      <c r="CU64" s="252"/>
      <c r="CV64" s="268" t="str">
        <f t="shared" si="0"/>
        <v>AMS</v>
      </c>
      <c r="CW64" s="46">
        <v>60</v>
      </c>
    </row>
    <row r="65" spans="1:141" x14ac:dyDescent="0.2">
      <c r="A65" s="193" t="s">
        <v>106</v>
      </c>
      <c r="B65" s="46">
        <v>61</v>
      </c>
      <c r="C65" s="272" t="s">
        <v>105</v>
      </c>
      <c r="D65" s="252">
        <v>21.5</v>
      </c>
      <c r="E65" s="252">
        <v>25.7</v>
      </c>
      <c r="F65" s="252">
        <v>19.5</v>
      </c>
      <c r="G65" s="252">
        <v>17.2</v>
      </c>
      <c r="H65" s="252">
        <v>19.8</v>
      </c>
      <c r="I65" s="252">
        <v>25.8</v>
      </c>
      <c r="J65" s="252">
        <v>0.9</v>
      </c>
      <c r="K65" s="252">
        <v>23.6</v>
      </c>
      <c r="L65" s="252">
        <v>16.899999999999999</v>
      </c>
      <c r="M65" s="252">
        <v>18.899999999999999</v>
      </c>
      <c r="N65" s="252">
        <v>20.6</v>
      </c>
      <c r="O65" s="252">
        <v>11.8</v>
      </c>
      <c r="P65" s="252">
        <v>17.7</v>
      </c>
      <c r="Q65" s="252">
        <v>17.600000000000001</v>
      </c>
      <c r="R65" s="252">
        <v>21.3</v>
      </c>
      <c r="S65" s="252">
        <v>21.2</v>
      </c>
      <c r="T65" s="252">
        <v>16.100000000000001</v>
      </c>
      <c r="U65" s="252">
        <v>17.7</v>
      </c>
      <c r="V65" s="252">
        <v>31.1</v>
      </c>
      <c r="W65" s="252">
        <v>43.2</v>
      </c>
      <c r="X65" s="252">
        <v>32.5</v>
      </c>
      <c r="Y65" s="252">
        <v>33.1</v>
      </c>
      <c r="Z65" s="252">
        <v>34.1</v>
      </c>
      <c r="AA65" s="252">
        <v>42.4</v>
      </c>
      <c r="AB65" s="252">
        <v>34.200000000000003</v>
      </c>
      <c r="AC65" s="252">
        <v>34.6</v>
      </c>
      <c r="AD65" s="252">
        <v>33.299999999999997</v>
      </c>
      <c r="AE65" s="252">
        <v>27.8</v>
      </c>
      <c r="AF65" s="252">
        <v>30.2</v>
      </c>
      <c r="AG65" s="252">
        <v>34.5</v>
      </c>
      <c r="AH65" s="252">
        <v>36.9</v>
      </c>
      <c r="AI65" s="252">
        <v>34.6</v>
      </c>
      <c r="AJ65" s="252">
        <v>23.5</v>
      </c>
      <c r="AK65" s="252">
        <v>28.5</v>
      </c>
      <c r="AL65" s="252">
        <v>21.9</v>
      </c>
      <c r="AM65" s="252">
        <v>24.6</v>
      </c>
      <c r="AN65" s="252">
        <v>31</v>
      </c>
      <c r="AO65" s="252">
        <v>30.9</v>
      </c>
      <c r="AP65" s="252">
        <v>49.1</v>
      </c>
      <c r="AQ65" s="252">
        <v>12.7</v>
      </c>
      <c r="AR65" s="252">
        <v>13.9</v>
      </c>
      <c r="AS65" s="252">
        <v>12.2</v>
      </c>
      <c r="AT65" s="252">
        <v>13.9</v>
      </c>
      <c r="AU65" s="252">
        <v>12.9</v>
      </c>
      <c r="AV65" s="252">
        <v>13</v>
      </c>
      <c r="AW65" s="252">
        <v>13</v>
      </c>
      <c r="AX65" s="252">
        <v>12.2</v>
      </c>
      <c r="AY65" s="252">
        <v>21.3</v>
      </c>
      <c r="AZ65" s="252">
        <v>22.1</v>
      </c>
      <c r="BA65" s="252">
        <v>6.3</v>
      </c>
      <c r="BB65" s="252">
        <v>7.2</v>
      </c>
      <c r="BC65" s="252">
        <v>6.1</v>
      </c>
      <c r="BD65" s="252">
        <v>6.1</v>
      </c>
      <c r="BE65" s="252">
        <v>22.8</v>
      </c>
      <c r="BF65" s="252">
        <v>2</v>
      </c>
      <c r="BG65" s="252">
        <v>3.5</v>
      </c>
      <c r="BH65" s="252">
        <v>2.2999999999999998</v>
      </c>
      <c r="BI65" s="252">
        <v>11</v>
      </c>
      <c r="BJ65" s="252">
        <v>1.8</v>
      </c>
      <c r="BK65" s="252">
        <f t="array" ref="BK65:BK100">TRANSPOSE(BL64:EU64)</f>
        <v>1.2</v>
      </c>
      <c r="BL65" s="256">
        <v>0</v>
      </c>
      <c r="BM65" s="302">
        <v>46</v>
      </c>
      <c r="BN65" s="302">
        <v>12.4</v>
      </c>
      <c r="BO65" s="302">
        <v>27.9</v>
      </c>
      <c r="BP65" s="302">
        <v>40.799999999999997</v>
      </c>
      <c r="BQ65" s="302">
        <v>3.1</v>
      </c>
      <c r="BR65" s="302">
        <v>22.1</v>
      </c>
      <c r="BS65" s="302">
        <v>14.6</v>
      </c>
      <c r="BT65" s="302">
        <v>37.200000000000003</v>
      </c>
      <c r="BU65" s="302">
        <v>37.6</v>
      </c>
      <c r="BV65" s="312">
        <v>12.5</v>
      </c>
      <c r="BW65" s="302">
        <v>12.1</v>
      </c>
      <c r="BX65" s="252"/>
      <c r="BY65" s="252"/>
      <c r="BZ65" s="252"/>
      <c r="CA65" s="252"/>
      <c r="CB65" s="252"/>
      <c r="CC65" s="302">
        <v>44.9</v>
      </c>
      <c r="CD65" s="302">
        <v>13.9</v>
      </c>
      <c r="CE65" s="302">
        <v>30.6</v>
      </c>
      <c r="CF65" s="302">
        <v>19.100000000000001</v>
      </c>
      <c r="CG65" s="253"/>
      <c r="CH65" s="302">
        <v>4.0999999999999996</v>
      </c>
      <c r="CI65" s="302">
        <v>29.7</v>
      </c>
      <c r="CJ65" s="302">
        <v>29</v>
      </c>
      <c r="CK65" s="302">
        <v>20.9</v>
      </c>
      <c r="CL65" s="302">
        <v>30</v>
      </c>
      <c r="CM65" s="253"/>
      <c r="CN65" s="252"/>
      <c r="CO65" s="252"/>
      <c r="CP65" s="252"/>
      <c r="CQ65" s="252"/>
      <c r="CR65" s="252"/>
      <c r="CS65" s="252"/>
      <c r="CT65" s="252"/>
      <c r="CU65" s="252"/>
      <c r="CV65" s="268" t="str">
        <f t="shared" si="0"/>
        <v>ATHS</v>
      </c>
      <c r="CW65" s="46">
        <v>61</v>
      </c>
    </row>
    <row r="66" spans="1:141" x14ac:dyDescent="0.2">
      <c r="A66" s="193" t="s">
        <v>92</v>
      </c>
      <c r="B66" s="46">
        <v>62</v>
      </c>
      <c r="C66" s="272" t="s">
        <v>97</v>
      </c>
      <c r="D66" s="252">
        <v>63.7</v>
      </c>
      <c r="E66" s="252">
        <v>59.4</v>
      </c>
      <c r="F66" s="252">
        <v>53.2</v>
      </c>
      <c r="G66" s="252">
        <v>62.3</v>
      </c>
      <c r="H66" s="252">
        <v>53.5</v>
      </c>
      <c r="I66" s="252">
        <v>59.6</v>
      </c>
      <c r="J66" s="252">
        <v>46</v>
      </c>
      <c r="K66" s="252">
        <v>63.3</v>
      </c>
      <c r="L66" s="252">
        <v>51.4</v>
      </c>
      <c r="M66" s="252">
        <v>52.7</v>
      </c>
      <c r="N66" s="252">
        <v>54.4</v>
      </c>
      <c r="O66" s="252">
        <v>48</v>
      </c>
      <c r="P66" s="252">
        <v>51.4</v>
      </c>
      <c r="Q66" s="252">
        <v>51.3</v>
      </c>
      <c r="R66" s="252">
        <v>55.1</v>
      </c>
      <c r="S66" s="252">
        <v>63.3</v>
      </c>
      <c r="T66" s="252">
        <v>61.2</v>
      </c>
      <c r="U66" s="252">
        <v>51.5</v>
      </c>
      <c r="V66" s="252">
        <v>64.900000000000006</v>
      </c>
      <c r="W66" s="252">
        <v>77</v>
      </c>
      <c r="X66" s="252">
        <v>66.2</v>
      </c>
      <c r="Y66" s="252">
        <v>66.8</v>
      </c>
      <c r="Z66" s="252">
        <v>67.900000000000006</v>
      </c>
      <c r="AA66" s="252">
        <v>76.099999999999994</v>
      </c>
      <c r="AB66" s="252">
        <v>67.900000000000006</v>
      </c>
      <c r="AC66" s="252">
        <v>68.400000000000006</v>
      </c>
      <c r="AD66" s="252">
        <v>67</v>
      </c>
      <c r="AE66" s="252">
        <v>61.5</v>
      </c>
      <c r="AF66" s="252">
        <v>64</v>
      </c>
      <c r="AG66" s="252">
        <v>68.3</v>
      </c>
      <c r="AH66" s="252">
        <v>70.7</v>
      </c>
      <c r="AI66" s="252">
        <v>68.400000000000006</v>
      </c>
      <c r="AJ66" s="252">
        <v>57.5</v>
      </c>
      <c r="AK66" s="252">
        <v>70.2</v>
      </c>
      <c r="AL66" s="252">
        <v>67</v>
      </c>
      <c r="AM66" s="252">
        <v>58.6</v>
      </c>
      <c r="AN66" s="252">
        <v>38.4</v>
      </c>
      <c r="AO66" s="252">
        <v>38.200000000000003</v>
      </c>
      <c r="AP66" s="252">
        <v>58.2</v>
      </c>
      <c r="AQ66" s="252">
        <v>48.6</v>
      </c>
      <c r="AR66" s="252">
        <v>49.9</v>
      </c>
      <c r="AS66" s="252">
        <v>46</v>
      </c>
      <c r="AT66" s="252">
        <v>44.7</v>
      </c>
      <c r="AU66" s="252">
        <v>46</v>
      </c>
      <c r="AV66" s="252">
        <v>48.9</v>
      </c>
      <c r="AW66" s="252">
        <v>46.8</v>
      </c>
      <c r="AX66" s="252">
        <v>46.6</v>
      </c>
      <c r="AY66" s="252">
        <v>57.9</v>
      </c>
      <c r="AZ66" s="252">
        <v>56.1</v>
      </c>
      <c r="BA66" s="252">
        <v>47.3</v>
      </c>
      <c r="BB66" s="252">
        <v>48.9</v>
      </c>
      <c r="BC66" s="252">
        <v>47.2</v>
      </c>
      <c r="BD66" s="252">
        <v>47.1</v>
      </c>
      <c r="BE66" s="252">
        <v>56.6</v>
      </c>
      <c r="BF66" s="252">
        <v>47.1</v>
      </c>
      <c r="BG66" s="252">
        <v>46.3</v>
      </c>
      <c r="BH66" s="252">
        <v>47.3</v>
      </c>
      <c r="BI66" s="252">
        <v>58.9</v>
      </c>
      <c r="BJ66" s="252">
        <v>47.1</v>
      </c>
      <c r="BK66" s="252">
        <v>45.3</v>
      </c>
      <c r="BL66" s="252">
        <f t="array" ref="BL66:BL100">TRANSPOSE(BM65:EV65)</f>
        <v>46</v>
      </c>
      <c r="BM66" s="256">
        <v>0</v>
      </c>
      <c r="BN66" s="302">
        <v>36.799999999999997</v>
      </c>
      <c r="BO66" s="302">
        <v>63.2</v>
      </c>
      <c r="BP66" s="302">
        <v>75.2</v>
      </c>
      <c r="BQ66" s="302">
        <v>46.8</v>
      </c>
      <c r="BR66" s="302">
        <v>55.4</v>
      </c>
      <c r="BS66" s="302">
        <v>49.3</v>
      </c>
      <c r="BT66" s="302">
        <v>71.3</v>
      </c>
      <c r="BU66" s="302">
        <v>71.3</v>
      </c>
      <c r="BV66" s="312">
        <v>45.9</v>
      </c>
      <c r="BW66" s="302">
        <v>46.5</v>
      </c>
      <c r="BX66" s="252"/>
      <c r="BY66" s="252"/>
      <c r="BZ66" s="252"/>
      <c r="CA66" s="252"/>
      <c r="CB66" s="252"/>
      <c r="CC66" s="302">
        <v>78.7</v>
      </c>
      <c r="CD66" s="302">
        <v>47.5</v>
      </c>
      <c r="CE66" s="302">
        <v>72.3</v>
      </c>
      <c r="CF66" s="302">
        <v>52.8</v>
      </c>
      <c r="CG66" s="253"/>
      <c r="CH66" s="302">
        <v>46.5</v>
      </c>
      <c r="CI66" s="302">
        <v>71.3</v>
      </c>
      <c r="CJ66" s="302">
        <v>70.7</v>
      </c>
      <c r="CK66" s="302">
        <v>54.7</v>
      </c>
      <c r="CL66" s="302">
        <v>71.7</v>
      </c>
      <c r="CM66" s="253"/>
      <c r="CN66" s="252"/>
      <c r="CO66" s="252"/>
      <c r="CP66" s="252"/>
      <c r="CQ66" s="252"/>
      <c r="CR66" s="252"/>
      <c r="CS66" s="252"/>
      <c r="CT66" s="252"/>
      <c r="CU66" s="252"/>
      <c r="CV66" s="268" t="str">
        <f t="shared" si="0"/>
        <v>CP</v>
      </c>
      <c r="CW66" s="46">
        <v>62</v>
      </c>
    </row>
    <row r="67" spans="1:141" x14ac:dyDescent="0.2">
      <c r="A67" s="193" t="s">
        <v>93</v>
      </c>
      <c r="B67" s="46">
        <v>63</v>
      </c>
      <c r="C67" s="272" t="s">
        <v>96</v>
      </c>
      <c r="D67" s="252">
        <v>33.1</v>
      </c>
      <c r="E67" s="252">
        <v>35.9</v>
      </c>
      <c r="F67" s="252">
        <v>29.7</v>
      </c>
      <c r="G67" s="252">
        <v>28.7</v>
      </c>
      <c r="H67" s="252">
        <v>30</v>
      </c>
      <c r="I67" s="252">
        <v>36.1</v>
      </c>
      <c r="J67" s="252">
        <v>12.4</v>
      </c>
      <c r="K67" s="252">
        <v>35.1</v>
      </c>
      <c r="L67" s="252">
        <v>27.9</v>
      </c>
      <c r="M67" s="252">
        <v>29.2</v>
      </c>
      <c r="N67" s="252">
        <v>28.5</v>
      </c>
      <c r="O67" s="252">
        <v>14.9</v>
      </c>
      <c r="P67" s="252">
        <v>25.6</v>
      </c>
      <c r="Q67" s="252">
        <v>25.5</v>
      </c>
      <c r="R67" s="252">
        <v>29.2</v>
      </c>
      <c r="S67" s="252">
        <v>32.700000000000003</v>
      </c>
      <c r="T67" s="252">
        <v>27.6</v>
      </c>
      <c r="U67" s="252">
        <v>28.4</v>
      </c>
      <c r="V67" s="252">
        <v>39</v>
      </c>
      <c r="W67" s="252">
        <v>51.1</v>
      </c>
      <c r="X67" s="252">
        <v>40.4</v>
      </c>
      <c r="Y67" s="252">
        <v>41</v>
      </c>
      <c r="Z67" s="252">
        <v>42</v>
      </c>
      <c r="AA67" s="252">
        <v>50.3</v>
      </c>
      <c r="AB67" s="252">
        <v>42.1</v>
      </c>
      <c r="AC67" s="252">
        <v>42.5</v>
      </c>
      <c r="AD67" s="252">
        <v>41.2</v>
      </c>
      <c r="AE67" s="252">
        <v>35.6</v>
      </c>
      <c r="AF67" s="252">
        <v>38.1</v>
      </c>
      <c r="AG67" s="252">
        <v>42.4</v>
      </c>
      <c r="AH67" s="252">
        <v>44.8</v>
      </c>
      <c r="AI67" s="252">
        <v>42.5</v>
      </c>
      <c r="AJ67" s="252">
        <v>31.6</v>
      </c>
      <c r="AK67" s="252">
        <v>36.6</v>
      </c>
      <c r="AL67" s="252">
        <v>33.4</v>
      </c>
      <c r="AM67" s="252">
        <v>35.1</v>
      </c>
      <c r="AN67" s="252">
        <v>15.3</v>
      </c>
      <c r="AO67" s="252">
        <v>15.5</v>
      </c>
      <c r="AP67" s="252">
        <v>45.2</v>
      </c>
      <c r="AQ67" s="252">
        <v>15.3</v>
      </c>
      <c r="AR67" s="252">
        <v>16.600000000000001</v>
      </c>
      <c r="AS67" s="252">
        <v>12.7</v>
      </c>
      <c r="AT67" s="252">
        <v>11.4</v>
      </c>
      <c r="AU67" s="252">
        <v>12.7</v>
      </c>
      <c r="AV67" s="252">
        <v>15.6</v>
      </c>
      <c r="AW67" s="252">
        <v>13.5</v>
      </c>
      <c r="AX67" s="252">
        <v>13.3</v>
      </c>
      <c r="AY67" s="252">
        <v>24.6</v>
      </c>
      <c r="AZ67" s="252">
        <v>32.700000000000003</v>
      </c>
      <c r="BA67" s="252">
        <v>13.7</v>
      </c>
      <c r="BB67" s="252">
        <v>15.3</v>
      </c>
      <c r="BC67" s="252">
        <v>13.7</v>
      </c>
      <c r="BD67" s="252">
        <v>13.5</v>
      </c>
      <c r="BE67" s="252">
        <v>30.7</v>
      </c>
      <c r="BF67" s="252">
        <v>13.6</v>
      </c>
      <c r="BG67" s="252">
        <v>12.7</v>
      </c>
      <c r="BH67" s="252">
        <v>13.8</v>
      </c>
      <c r="BI67" s="252">
        <v>15.5</v>
      </c>
      <c r="BJ67" s="252">
        <v>13.5</v>
      </c>
      <c r="BK67" s="252">
        <v>11.7</v>
      </c>
      <c r="BL67" s="252">
        <v>12.4</v>
      </c>
      <c r="BM67" s="252">
        <f t="array" ref="BM67:BM100">TRANSPOSE(BN66:EW66)</f>
        <v>36.799999999999997</v>
      </c>
      <c r="BN67" s="256">
        <v>0</v>
      </c>
      <c r="BO67" s="302">
        <v>29.9</v>
      </c>
      <c r="BP67" s="302">
        <v>51.7</v>
      </c>
      <c r="BQ67" s="302">
        <v>14.3</v>
      </c>
      <c r="BR67" s="302">
        <v>22.1</v>
      </c>
      <c r="BS67" s="302">
        <v>16</v>
      </c>
      <c r="BT67" s="302">
        <v>47.9</v>
      </c>
      <c r="BU67" s="302">
        <v>45.4</v>
      </c>
      <c r="BV67" s="312">
        <v>12.8</v>
      </c>
      <c r="BW67" s="302">
        <v>13.2</v>
      </c>
      <c r="BX67" s="252"/>
      <c r="BY67" s="252"/>
      <c r="BZ67" s="252"/>
      <c r="CA67" s="252"/>
      <c r="CB67" s="252"/>
      <c r="CC67" s="302">
        <v>52.8</v>
      </c>
      <c r="CD67" s="302">
        <v>14.3</v>
      </c>
      <c r="CE67" s="302">
        <v>38.700000000000003</v>
      </c>
      <c r="CF67" s="302">
        <v>30.1</v>
      </c>
      <c r="CG67" s="253"/>
      <c r="CH67" s="302">
        <v>12.9</v>
      </c>
      <c r="CI67" s="302">
        <v>37.799999999999997</v>
      </c>
      <c r="CJ67" s="302">
        <v>37.1</v>
      </c>
      <c r="CK67" s="302">
        <v>28.8</v>
      </c>
      <c r="CL67" s="302">
        <v>38.1</v>
      </c>
      <c r="CM67" s="253"/>
      <c r="CN67" s="252"/>
      <c r="CO67" s="252"/>
      <c r="CP67" s="252"/>
      <c r="CQ67" s="252"/>
      <c r="CR67" s="252"/>
      <c r="CS67" s="252"/>
      <c r="CT67" s="252"/>
      <c r="CU67" s="252"/>
      <c r="CV67" s="268" t="str">
        <f t="shared" si="0"/>
        <v>CR</v>
      </c>
      <c r="CW67" s="46">
        <v>63</v>
      </c>
    </row>
    <row r="68" spans="1:141" x14ac:dyDescent="0.2">
      <c r="A68" s="193" t="s">
        <v>167</v>
      </c>
      <c r="B68" s="46">
        <v>64</v>
      </c>
      <c r="C68" s="272" t="s">
        <v>168</v>
      </c>
      <c r="D68" s="252">
        <v>48.9</v>
      </c>
      <c r="E68" s="252">
        <v>51.6</v>
      </c>
      <c r="F68" s="252">
        <v>45.4</v>
      </c>
      <c r="G68" s="252">
        <v>44.6</v>
      </c>
      <c r="H68" s="252">
        <v>45.6</v>
      </c>
      <c r="I68" s="252">
        <v>51.7</v>
      </c>
      <c r="J68" s="252">
        <v>28.1</v>
      </c>
      <c r="K68" s="252">
        <v>54.5</v>
      </c>
      <c r="L68" s="252">
        <v>43.5</v>
      </c>
      <c r="M68" s="252">
        <v>44.8</v>
      </c>
      <c r="N68" s="252">
        <v>46.5</v>
      </c>
      <c r="O68" s="252">
        <v>15.6</v>
      </c>
      <c r="P68" s="252">
        <v>43.6</v>
      </c>
      <c r="Q68" s="252">
        <v>43.4</v>
      </c>
      <c r="R68" s="252">
        <v>47.2</v>
      </c>
      <c r="S68" s="252">
        <v>48.6</v>
      </c>
      <c r="T68" s="252">
        <v>43.4</v>
      </c>
      <c r="U68" s="252">
        <v>43.6</v>
      </c>
      <c r="V68" s="252">
        <v>57</v>
      </c>
      <c r="W68" s="252">
        <v>69.099999999999994</v>
      </c>
      <c r="X68" s="252">
        <v>58.3</v>
      </c>
      <c r="Y68" s="252">
        <v>59</v>
      </c>
      <c r="Z68" s="252">
        <v>60</v>
      </c>
      <c r="AA68" s="252">
        <v>68.2</v>
      </c>
      <c r="AB68" s="252">
        <v>60</v>
      </c>
      <c r="AC68" s="252">
        <v>60.5</v>
      </c>
      <c r="AD68" s="252">
        <v>59.1</v>
      </c>
      <c r="AE68" s="252">
        <v>53.6</v>
      </c>
      <c r="AF68" s="252">
        <v>56.1</v>
      </c>
      <c r="AG68" s="252">
        <v>60.4</v>
      </c>
      <c r="AH68" s="252">
        <v>62.8</v>
      </c>
      <c r="AI68" s="252">
        <v>60.5</v>
      </c>
      <c r="AJ68" s="252">
        <v>49.6</v>
      </c>
      <c r="AK68" s="252">
        <v>41.9</v>
      </c>
      <c r="AL68" s="252">
        <v>39.4</v>
      </c>
      <c r="AM68" s="252">
        <v>50.7</v>
      </c>
      <c r="AN68" s="252">
        <v>32.9</v>
      </c>
      <c r="AO68" s="252">
        <v>32.799999999999997</v>
      </c>
      <c r="AP68" s="252">
        <v>43.8</v>
      </c>
      <c r="AQ68" s="252">
        <v>14.7</v>
      </c>
      <c r="AR68" s="252">
        <v>14.6</v>
      </c>
      <c r="AS68" s="252">
        <v>17.2</v>
      </c>
      <c r="AT68" s="252">
        <v>18.7</v>
      </c>
      <c r="AU68" s="252">
        <v>17.3</v>
      </c>
      <c r="AV68" s="252">
        <v>14.4</v>
      </c>
      <c r="AW68" s="252">
        <v>16.5</v>
      </c>
      <c r="AX68" s="252">
        <v>17.2</v>
      </c>
      <c r="AY68" s="252">
        <v>16</v>
      </c>
      <c r="AZ68" s="252">
        <v>48.3</v>
      </c>
      <c r="BA68" s="252">
        <v>22.7</v>
      </c>
      <c r="BB68" s="252">
        <v>23.8</v>
      </c>
      <c r="BC68" s="252">
        <v>22.6</v>
      </c>
      <c r="BD68" s="252">
        <v>22.5</v>
      </c>
      <c r="BE68" s="252">
        <v>48.7</v>
      </c>
      <c r="BF68" s="252">
        <v>26.7</v>
      </c>
      <c r="BG68" s="252">
        <v>25.5</v>
      </c>
      <c r="BH68" s="252">
        <v>30.3</v>
      </c>
      <c r="BI68" s="252">
        <v>36.799999999999997</v>
      </c>
      <c r="BJ68" s="252">
        <v>29.1</v>
      </c>
      <c r="BK68" s="252">
        <v>27.2</v>
      </c>
      <c r="BL68" s="252">
        <v>27.9</v>
      </c>
      <c r="BM68" s="252">
        <v>63.2</v>
      </c>
      <c r="BN68" s="252">
        <f t="array" ref="BN68:BN100">TRANSPOSE(BO67:EX67)</f>
        <v>29.9</v>
      </c>
      <c r="BO68" s="256">
        <v>0</v>
      </c>
      <c r="BP68" s="302">
        <v>66.8</v>
      </c>
      <c r="BQ68" s="302">
        <v>29.9</v>
      </c>
      <c r="BR68" s="302">
        <v>24</v>
      </c>
      <c r="BS68" s="302">
        <v>16.5</v>
      </c>
      <c r="BT68" s="302">
        <v>63.3</v>
      </c>
      <c r="BU68" s="302">
        <v>63.4</v>
      </c>
      <c r="BV68" s="312">
        <v>17.600000000000001</v>
      </c>
      <c r="BW68" s="302">
        <v>17.100000000000001</v>
      </c>
      <c r="BX68" s="252"/>
      <c r="BY68" s="252"/>
      <c r="BZ68" s="252"/>
      <c r="CA68" s="252"/>
      <c r="CB68" s="252"/>
      <c r="CC68" s="302">
        <v>70.8</v>
      </c>
      <c r="CD68" s="302">
        <v>16.8</v>
      </c>
      <c r="CE68" s="302">
        <v>44</v>
      </c>
      <c r="CF68" s="302">
        <v>45</v>
      </c>
      <c r="CG68" s="253"/>
      <c r="CH68" s="302">
        <v>25.2</v>
      </c>
      <c r="CI68" s="302">
        <v>43.1</v>
      </c>
      <c r="CJ68" s="302">
        <v>42.4</v>
      </c>
      <c r="CK68" s="302">
        <v>46.8</v>
      </c>
      <c r="CL68" s="302">
        <v>43.4</v>
      </c>
      <c r="CM68" s="253"/>
      <c r="CN68" s="252"/>
      <c r="CO68" s="252"/>
      <c r="CP68" s="252"/>
      <c r="CQ68" s="252"/>
      <c r="CR68" s="252"/>
      <c r="CS68" s="252"/>
      <c r="CT68" s="252"/>
      <c r="CU68" s="252"/>
      <c r="CV68" s="268" t="str">
        <f t="shared" si="0"/>
        <v>CC</v>
      </c>
      <c r="CW68" s="46">
        <v>64</v>
      </c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</row>
    <row r="69" spans="1:141" x14ac:dyDescent="0.2">
      <c r="A69" s="193" t="s">
        <v>161</v>
      </c>
      <c r="B69" s="46">
        <v>65</v>
      </c>
      <c r="C69" s="272" t="s">
        <v>160</v>
      </c>
      <c r="D69" s="252">
        <v>31.9</v>
      </c>
      <c r="E69" s="252">
        <v>17.7</v>
      </c>
      <c r="F69" s="252">
        <v>25</v>
      </c>
      <c r="G69" s="252">
        <v>38.200000000000003</v>
      </c>
      <c r="H69" s="252">
        <v>23.6</v>
      </c>
      <c r="I69" s="252">
        <v>18.399999999999999</v>
      </c>
      <c r="J69" s="252">
        <v>39.9</v>
      </c>
      <c r="K69" s="252">
        <v>31.4</v>
      </c>
      <c r="L69" s="252">
        <v>24.5</v>
      </c>
      <c r="M69" s="252">
        <v>22</v>
      </c>
      <c r="N69" s="252">
        <v>22.9</v>
      </c>
      <c r="O69" s="252">
        <v>51.4</v>
      </c>
      <c r="P69" s="252">
        <v>24.5</v>
      </c>
      <c r="Q69" s="252">
        <v>24.7</v>
      </c>
      <c r="R69" s="252">
        <v>22.1</v>
      </c>
      <c r="S69" s="252">
        <v>31.4</v>
      </c>
      <c r="T69" s="252">
        <v>37</v>
      </c>
      <c r="U69" s="252">
        <v>23.9</v>
      </c>
      <c r="V69" s="252">
        <v>10.8</v>
      </c>
      <c r="W69" s="252">
        <v>2.9</v>
      </c>
      <c r="X69" s="252">
        <v>10</v>
      </c>
      <c r="Y69" s="252">
        <v>10.6</v>
      </c>
      <c r="Z69" s="252">
        <v>8.5</v>
      </c>
      <c r="AA69" s="252">
        <v>1.3</v>
      </c>
      <c r="AB69" s="252">
        <v>9.8000000000000007</v>
      </c>
      <c r="AC69" s="252">
        <v>9.4</v>
      </c>
      <c r="AD69" s="252">
        <v>9.1999999999999993</v>
      </c>
      <c r="AE69" s="252">
        <v>13.8</v>
      </c>
      <c r="AF69" s="252">
        <v>11.7</v>
      </c>
      <c r="AG69" s="252">
        <v>8.1</v>
      </c>
      <c r="AH69" s="252">
        <v>7.6</v>
      </c>
      <c r="AI69" s="252">
        <v>7.7</v>
      </c>
      <c r="AJ69" s="252">
        <v>29.5</v>
      </c>
      <c r="AK69" s="252">
        <v>55.5</v>
      </c>
      <c r="AL69" s="252">
        <v>42.8</v>
      </c>
      <c r="AM69" s="252">
        <v>30.7</v>
      </c>
      <c r="AN69" s="252">
        <v>70.5</v>
      </c>
      <c r="AO69" s="252">
        <v>70.400000000000006</v>
      </c>
      <c r="AP69" s="252">
        <v>88.6</v>
      </c>
      <c r="AQ69" s="252">
        <v>52.2</v>
      </c>
      <c r="AR69" s="252">
        <v>53.4</v>
      </c>
      <c r="AS69" s="252">
        <v>51.7</v>
      </c>
      <c r="AT69" s="252">
        <v>53.4</v>
      </c>
      <c r="AU69" s="252">
        <v>52.4</v>
      </c>
      <c r="AV69" s="252">
        <v>52.5</v>
      </c>
      <c r="AW69" s="252">
        <v>52.5</v>
      </c>
      <c r="AX69" s="252">
        <v>51.7</v>
      </c>
      <c r="AY69" s="252">
        <v>60.8</v>
      </c>
      <c r="AZ69" s="252">
        <v>28.4</v>
      </c>
      <c r="BA69" s="252">
        <v>45.8</v>
      </c>
      <c r="BB69" s="252">
        <v>46.7</v>
      </c>
      <c r="BC69" s="252">
        <v>45.6</v>
      </c>
      <c r="BD69" s="252">
        <v>45.6</v>
      </c>
      <c r="BE69" s="252">
        <v>28.7</v>
      </c>
      <c r="BF69" s="252">
        <v>42</v>
      </c>
      <c r="BG69" s="252">
        <v>43.8</v>
      </c>
      <c r="BH69" s="252">
        <v>39.5</v>
      </c>
      <c r="BI69" s="252">
        <v>34.299999999999997</v>
      </c>
      <c r="BJ69" s="252">
        <v>38.700000000000003</v>
      </c>
      <c r="BK69" s="252">
        <v>40.799999999999997</v>
      </c>
      <c r="BL69" s="252">
        <v>40.799999999999997</v>
      </c>
      <c r="BM69" s="252">
        <v>75.2</v>
      </c>
      <c r="BN69" s="252">
        <v>51.7</v>
      </c>
      <c r="BO69" s="252">
        <f t="array" ref="BO69:BO100">TRANSPOSE(BP68:EY68)</f>
        <v>66.8</v>
      </c>
      <c r="BP69" s="258">
        <v>0</v>
      </c>
      <c r="BQ69" s="302">
        <v>38</v>
      </c>
      <c r="BR69" s="302">
        <v>61.6</v>
      </c>
      <c r="BS69" s="302">
        <v>54.1</v>
      </c>
      <c r="BT69" s="302">
        <v>8.1</v>
      </c>
      <c r="BU69" s="302">
        <v>8.1</v>
      </c>
      <c r="BV69" s="312">
        <v>52.2</v>
      </c>
      <c r="BW69" s="302">
        <v>51.6</v>
      </c>
      <c r="BX69" s="252"/>
      <c r="BY69" s="252"/>
      <c r="BZ69" s="252"/>
      <c r="CA69" s="252"/>
      <c r="CB69" s="252"/>
      <c r="CC69" s="302">
        <v>5.5</v>
      </c>
      <c r="CD69" s="302">
        <v>53.4</v>
      </c>
      <c r="CE69" s="302">
        <v>58.1</v>
      </c>
      <c r="CF69" s="302">
        <v>26.3</v>
      </c>
      <c r="CG69" s="253"/>
      <c r="CH69" s="302">
        <v>43.6</v>
      </c>
      <c r="CI69" s="302">
        <v>56.7</v>
      </c>
      <c r="CJ69" s="302">
        <v>56</v>
      </c>
      <c r="CK69" s="302">
        <v>21.2</v>
      </c>
      <c r="CL69" s="302">
        <v>57</v>
      </c>
      <c r="CM69" s="253"/>
      <c r="CN69" s="252"/>
      <c r="CO69" s="252"/>
      <c r="CP69" s="252"/>
      <c r="CQ69" s="252"/>
      <c r="CR69" s="252"/>
      <c r="CS69" s="252"/>
      <c r="CT69" s="252"/>
      <c r="CU69" s="252"/>
      <c r="CV69" s="268" t="str">
        <f t="shared" ref="CV69:CV100" si="1">+C69</f>
        <v>NIHS</v>
      </c>
      <c r="CW69" s="46">
        <v>65</v>
      </c>
    </row>
    <row r="70" spans="1:141" x14ac:dyDescent="0.2">
      <c r="A70" s="193" t="s">
        <v>277</v>
      </c>
      <c r="B70" s="46">
        <v>66</v>
      </c>
      <c r="C70" s="272" t="s">
        <v>276</v>
      </c>
      <c r="D70" s="252">
        <v>22.4</v>
      </c>
      <c r="E70" s="252">
        <v>22.1</v>
      </c>
      <c r="F70" s="252">
        <v>15.9</v>
      </c>
      <c r="G70" s="252">
        <v>18.100000000000001</v>
      </c>
      <c r="H70" s="252">
        <v>16.2</v>
      </c>
      <c r="I70" s="252">
        <v>22.2</v>
      </c>
      <c r="J70" s="252">
        <v>2.4</v>
      </c>
      <c r="K70" s="252">
        <v>25.9</v>
      </c>
      <c r="L70" s="252">
        <v>14</v>
      </c>
      <c r="M70" s="252">
        <v>15.3</v>
      </c>
      <c r="N70" s="252">
        <v>17</v>
      </c>
      <c r="O70" s="252">
        <v>9.1999999999999993</v>
      </c>
      <c r="P70" s="252">
        <v>14.1</v>
      </c>
      <c r="Q70" s="252">
        <v>14</v>
      </c>
      <c r="R70" s="252">
        <v>17.7</v>
      </c>
      <c r="S70" s="252">
        <v>22.1</v>
      </c>
      <c r="T70" s="252">
        <v>16.899999999999999</v>
      </c>
      <c r="U70" s="252">
        <v>14.1</v>
      </c>
      <c r="V70" s="252">
        <v>27.5</v>
      </c>
      <c r="W70" s="252">
        <v>39.6</v>
      </c>
      <c r="X70" s="252">
        <v>28.9</v>
      </c>
      <c r="Y70" s="252">
        <v>29.5</v>
      </c>
      <c r="Z70" s="252">
        <v>30.5</v>
      </c>
      <c r="AA70" s="252">
        <v>38.799999999999997</v>
      </c>
      <c r="AB70" s="252">
        <v>30.6</v>
      </c>
      <c r="AC70" s="252">
        <v>31</v>
      </c>
      <c r="AD70" s="252">
        <v>29.7</v>
      </c>
      <c r="AE70" s="252">
        <v>24.2</v>
      </c>
      <c r="AF70" s="252">
        <v>26.6</v>
      </c>
      <c r="AG70" s="252">
        <v>30.9</v>
      </c>
      <c r="AH70" s="252">
        <v>33.299999999999997</v>
      </c>
      <c r="AI70" s="252">
        <v>31</v>
      </c>
      <c r="AJ70" s="252">
        <v>20.100000000000001</v>
      </c>
      <c r="AK70" s="252">
        <v>30.6</v>
      </c>
      <c r="AL70" s="252">
        <v>22.8</v>
      </c>
      <c r="AM70" s="252">
        <v>21.2</v>
      </c>
      <c r="AN70" s="252">
        <v>33.1</v>
      </c>
      <c r="AO70" s="252">
        <v>33</v>
      </c>
      <c r="AP70" s="252">
        <v>51.2</v>
      </c>
      <c r="AQ70" s="252">
        <v>14.9</v>
      </c>
      <c r="AR70" s="252">
        <v>16</v>
      </c>
      <c r="AS70" s="252">
        <v>14.3</v>
      </c>
      <c r="AT70" s="252">
        <v>16</v>
      </c>
      <c r="AU70" s="252">
        <v>15</v>
      </c>
      <c r="AV70" s="252">
        <v>15.1</v>
      </c>
      <c r="AW70" s="252">
        <v>15.1</v>
      </c>
      <c r="AX70" s="252">
        <v>14.3</v>
      </c>
      <c r="AY70" s="252">
        <v>23.4</v>
      </c>
      <c r="AZ70" s="252">
        <v>18.7</v>
      </c>
      <c r="BA70" s="252">
        <v>8.4</v>
      </c>
      <c r="BB70" s="252">
        <v>9.3000000000000007</v>
      </c>
      <c r="BC70" s="252">
        <v>8.1999999999999993</v>
      </c>
      <c r="BD70" s="252">
        <v>8.1999999999999993</v>
      </c>
      <c r="BE70" s="252">
        <v>19.3</v>
      </c>
      <c r="BF70" s="252">
        <v>4.5999999999999996</v>
      </c>
      <c r="BG70" s="252">
        <v>6.4</v>
      </c>
      <c r="BH70" s="252">
        <v>2.5</v>
      </c>
      <c r="BI70" s="252">
        <v>5.8</v>
      </c>
      <c r="BJ70" s="252">
        <v>1.3</v>
      </c>
      <c r="BK70" s="252">
        <v>3.4</v>
      </c>
      <c r="BL70" s="252">
        <v>3.1</v>
      </c>
      <c r="BM70" s="252">
        <v>46.8</v>
      </c>
      <c r="BN70" s="252">
        <v>14.3</v>
      </c>
      <c r="BO70" s="252">
        <v>29.9</v>
      </c>
      <c r="BP70" s="252">
        <f t="array" ref="BP70:BP100">TRANSPOSE(BQ69:EZ69)</f>
        <v>38</v>
      </c>
      <c r="BQ70" s="258">
        <v>0</v>
      </c>
      <c r="BR70" s="302">
        <v>24.2</v>
      </c>
      <c r="BS70" s="302">
        <v>16.7</v>
      </c>
      <c r="BT70" s="302">
        <v>34.1</v>
      </c>
      <c r="BU70" s="302">
        <v>34</v>
      </c>
      <c r="BV70" s="312">
        <v>10</v>
      </c>
      <c r="BW70" s="302">
        <v>14.2</v>
      </c>
      <c r="BX70" s="252"/>
      <c r="BY70" s="252"/>
      <c r="BZ70" s="252"/>
      <c r="CA70" s="252"/>
      <c r="CB70" s="252"/>
      <c r="CC70" s="302">
        <v>41.3</v>
      </c>
      <c r="CD70" s="302">
        <v>16</v>
      </c>
      <c r="CE70" s="302">
        <v>32.700000000000003</v>
      </c>
      <c r="CF70" s="302">
        <v>15.5</v>
      </c>
      <c r="CG70" s="253"/>
      <c r="CH70" s="302">
        <v>6.2</v>
      </c>
      <c r="CI70" s="302">
        <v>31.8</v>
      </c>
      <c r="CJ70" s="302">
        <v>31.2</v>
      </c>
      <c r="CK70" s="302">
        <v>17.3</v>
      </c>
      <c r="CL70" s="302">
        <v>32.200000000000003</v>
      </c>
      <c r="CM70" s="253"/>
      <c r="CN70" s="252"/>
      <c r="CO70" s="252"/>
      <c r="CP70" s="252"/>
      <c r="CQ70" s="252"/>
      <c r="CR70" s="252"/>
      <c r="CS70" s="252"/>
      <c r="CT70" s="252"/>
      <c r="CU70" s="252"/>
      <c r="CV70" s="268" t="str">
        <f t="shared" si="1"/>
        <v>PC</v>
      </c>
      <c r="CW70" s="46">
        <v>66</v>
      </c>
    </row>
    <row r="71" spans="1:141" x14ac:dyDescent="0.2">
      <c r="A71" s="193" t="s">
        <v>159</v>
      </c>
      <c r="B71" s="46">
        <v>67</v>
      </c>
      <c r="C71" s="272" t="s">
        <v>157</v>
      </c>
      <c r="D71" s="252">
        <v>43</v>
      </c>
      <c r="E71" s="252">
        <v>45.8</v>
      </c>
      <c r="F71" s="252">
        <v>39.6</v>
      </c>
      <c r="G71" s="252">
        <v>38.799999999999997</v>
      </c>
      <c r="H71" s="252">
        <v>39.299999999999997</v>
      </c>
      <c r="I71" s="252">
        <v>45.9</v>
      </c>
      <c r="J71" s="252">
        <v>22.3</v>
      </c>
      <c r="K71" s="252">
        <v>44.9</v>
      </c>
      <c r="L71" s="252">
        <v>37.700000000000003</v>
      </c>
      <c r="M71" s="252">
        <v>39.1</v>
      </c>
      <c r="N71" s="252">
        <v>40.700000000000003</v>
      </c>
      <c r="O71" s="252">
        <v>33</v>
      </c>
      <c r="P71" s="252">
        <v>37.799999999999997</v>
      </c>
      <c r="Q71" s="252">
        <v>37.700000000000003</v>
      </c>
      <c r="R71" s="252">
        <v>41.4</v>
      </c>
      <c r="S71" s="252">
        <v>42.8</v>
      </c>
      <c r="T71" s="252">
        <v>37.6</v>
      </c>
      <c r="U71" s="252">
        <v>37.799999999999997</v>
      </c>
      <c r="V71" s="252">
        <v>51.2</v>
      </c>
      <c r="W71" s="252">
        <v>63.3</v>
      </c>
      <c r="X71" s="252">
        <v>52.6</v>
      </c>
      <c r="Y71" s="252">
        <v>53.2</v>
      </c>
      <c r="Z71" s="252">
        <v>54.2</v>
      </c>
      <c r="AA71" s="252">
        <v>62.5</v>
      </c>
      <c r="AB71" s="252">
        <v>54.3</v>
      </c>
      <c r="AC71" s="252">
        <v>54.7</v>
      </c>
      <c r="AD71" s="252">
        <v>53.4</v>
      </c>
      <c r="AE71" s="252">
        <v>47.9</v>
      </c>
      <c r="AF71" s="252">
        <v>50.3</v>
      </c>
      <c r="AG71" s="252">
        <v>54.5</v>
      </c>
      <c r="AH71" s="252">
        <v>57</v>
      </c>
      <c r="AI71" s="252">
        <v>54.7</v>
      </c>
      <c r="AJ71" s="252">
        <v>43.8</v>
      </c>
      <c r="AK71" s="252">
        <v>37.299999999999997</v>
      </c>
      <c r="AL71" s="252">
        <v>34.799999999999997</v>
      </c>
      <c r="AM71" s="252">
        <v>45</v>
      </c>
      <c r="AN71" s="252">
        <v>15.8</v>
      </c>
      <c r="AO71" s="252">
        <v>15.7</v>
      </c>
      <c r="AP71" s="252">
        <v>34.200000000000003</v>
      </c>
      <c r="AQ71" s="252">
        <v>10.4</v>
      </c>
      <c r="AR71" s="252">
        <v>10.7</v>
      </c>
      <c r="AS71" s="252">
        <v>10.9</v>
      </c>
      <c r="AT71" s="252">
        <v>10.8</v>
      </c>
      <c r="AU71" s="252">
        <v>9.4</v>
      </c>
      <c r="AV71" s="252">
        <v>9.6999999999999993</v>
      </c>
      <c r="AW71" s="252">
        <v>9.3000000000000007</v>
      </c>
      <c r="AX71" s="252">
        <v>10.4</v>
      </c>
      <c r="AY71" s="252">
        <v>7.6</v>
      </c>
      <c r="AZ71" s="252">
        <v>42.5</v>
      </c>
      <c r="BA71" s="252">
        <v>17</v>
      </c>
      <c r="BB71" s="252">
        <v>18.100000000000001</v>
      </c>
      <c r="BC71" s="252">
        <v>16.8</v>
      </c>
      <c r="BD71" s="252">
        <v>16.8</v>
      </c>
      <c r="BE71" s="252">
        <v>43</v>
      </c>
      <c r="BF71" s="252">
        <v>20.9</v>
      </c>
      <c r="BG71" s="252">
        <v>19.7</v>
      </c>
      <c r="BH71" s="252">
        <v>24.5</v>
      </c>
      <c r="BI71" s="252">
        <v>31.1</v>
      </c>
      <c r="BJ71" s="252">
        <v>23.4</v>
      </c>
      <c r="BK71" s="252">
        <v>21.4</v>
      </c>
      <c r="BL71" s="252">
        <v>22.1</v>
      </c>
      <c r="BM71" s="252">
        <v>55.4</v>
      </c>
      <c r="BN71" s="252">
        <v>22.1</v>
      </c>
      <c r="BO71" s="252">
        <v>24</v>
      </c>
      <c r="BP71" s="252">
        <v>61.6</v>
      </c>
      <c r="BQ71" s="252">
        <f t="array" ref="BQ71:BQ100">TRANSPOSE(BR70:FA70)</f>
        <v>24.2</v>
      </c>
      <c r="BR71" s="258">
        <v>0</v>
      </c>
      <c r="BS71" s="302">
        <v>9.3000000000000007</v>
      </c>
      <c r="BT71" s="302">
        <v>57.7</v>
      </c>
      <c r="BU71" s="302">
        <v>57.7</v>
      </c>
      <c r="BV71" s="312">
        <v>34.799999999999997</v>
      </c>
      <c r="BW71" s="302">
        <v>10.3</v>
      </c>
      <c r="BX71" s="252"/>
      <c r="BY71" s="252"/>
      <c r="BZ71" s="252"/>
      <c r="CA71" s="252"/>
      <c r="CB71" s="252"/>
      <c r="CC71" s="302">
        <v>65</v>
      </c>
      <c r="CD71" s="302">
        <v>7.9</v>
      </c>
      <c r="CE71" s="302">
        <v>39.4</v>
      </c>
      <c r="CF71" s="302">
        <v>39.200000000000003</v>
      </c>
      <c r="CG71" s="253"/>
      <c r="CH71" s="302">
        <v>19.5</v>
      </c>
      <c r="CI71" s="302">
        <v>38.4</v>
      </c>
      <c r="CJ71" s="302">
        <v>37.799999999999997</v>
      </c>
      <c r="CK71" s="302">
        <v>41</v>
      </c>
      <c r="CL71" s="302">
        <v>38.799999999999997</v>
      </c>
      <c r="CM71" s="253"/>
      <c r="CN71" s="252"/>
      <c r="CO71" s="252"/>
      <c r="CP71" s="252"/>
      <c r="CQ71" s="252"/>
      <c r="CR71" s="252"/>
      <c r="CS71" s="252"/>
      <c r="CT71" s="252"/>
      <c r="CU71" s="252"/>
      <c r="CV71" s="268" t="str">
        <f t="shared" si="1"/>
        <v>PV</v>
      </c>
      <c r="CW71" s="46">
        <v>67</v>
      </c>
    </row>
    <row r="72" spans="1:141" x14ac:dyDescent="0.2">
      <c r="A72" s="193" t="s">
        <v>158</v>
      </c>
      <c r="B72" s="46">
        <v>68</v>
      </c>
      <c r="C72" s="272" t="s">
        <v>156</v>
      </c>
      <c r="D72" s="252">
        <v>35.5</v>
      </c>
      <c r="E72" s="252">
        <v>38.200000000000003</v>
      </c>
      <c r="F72" s="252">
        <v>32</v>
      </c>
      <c r="G72" s="252">
        <v>31.2</v>
      </c>
      <c r="H72" s="252">
        <v>32.299999999999997</v>
      </c>
      <c r="I72" s="252">
        <v>38.4</v>
      </c>
      <c r="J72" s="252">
        <v>14.8</v>
      </c>
      <c r="K72" s="252">
        <v>37.1</v>
      </c>
      <c r="L72" s="252">
        <v>29.3</v>
      </c>
      <c r="M72" s="252">
        <v>31.5</v>
      </c>
      <c r="N72" s="252">
        <v>33.200000000000003</v>
      </c>
      <c r="O72" s="252">
        <v>2.2000000000000002</v>
      </c>
      <c r="P72" s="252">
        <v>30.2</v>
      </c>
      <c r="Q72" s="252">
        <v>30.1</v>
      </c>
      <c r="R72" s="252">
        <v>33.9</v>
      </c>
      <c r="S72" s="252">
        <v>35.200000000000003</v>
      </c>
      <c r="T72" s="252">
        <v>30.1</v>
      </c>
      <c r="U72" s="252">
        <v>30.3</v>
      </c>
      <c r="V72" s="252">
        <v>43.7</v>
      </c>
      <c r="W72" s="252">
        <v>55.8</v>
      </c>
      <c r="X72" s="252">
        <v>45</v>
      </c>
      <c r="Y72" s="252">
        <v>45.6</v>
      </c>
      <c r="Z72" s="252">
        <v>46.7</v>
      </c>
      <c r="AA72" s="252">
        <v>54.9</v>
      </c>
      <c r="AB72" s="252">
        <v>46.7</v>
      </c>
      <c r="AC72" s="252">
        <v>47.1</v>
      </c>
      <c r="AD72" s="252">
        <v>45.8</v>
      </c>
      <c r="AE72" s="252">
        <v>40.299999999999997</v>
      </c>
      <c r="AF72" s="252">
        <v>42.8</v>
      </c>
      <c r="AG72" s="252">
        <v>47.1</v>
      </c>
      <c r="AH72" s="252">
        <v>49.5</v>
      </c>
      <c r="AI72" s="252">
        <v>47.2</v>
      </c>
      <c r="AJ72" s="252">
        <v>36.299999999999997</v>
      </c>
      <c r="AK72" s="252">
        <v>29.7</v>
      </c>
      <c r="AL72" s="252">
        <v>27.2</v>
      </c>
      <c r="AM72" s="252">
        <v>37.4</v>
      </c>
      <c r="AN72" s="252">
        <v>18.2</v>
      </c>
      <c r="AO72" s="252">
        <v>18</v>
      </c>
      <c r="AP72" s="252">
        <v>36.200000000000003</v>
      </c>
      <c r="AQ72" s="252">
        <v>2.6</v>
      </c>
      <c r="AR72" s="252">
        <v>3.1</v>
      </c>
      <c r="AS72" s="252">
        <v>3.3</v>
      </c>
      <c r="AT72" s="252">
        <v>4.7</v>
      </c>
      <c r="AU72" s="252">
        <v>3.3</v>
      </c>
      <c r="AV72" s="252">
        <v>2.2000000000000002</v>
      </c>
      <c r="AW72" s="252">
        <v>2.5</v>
      </c>
      <c r="AX72" s="252">
        <v>3.3</v>
      </c>
      <c r="AY72" s="252">
        <v>9.6</v>
      </c>
      <c r="AZ72" s="252">
        <v>34.9</v>
      </c>
      <c r="BA72" s="252">
        <v>9.4</v>
      </c>
      <c r="BB72" s="252">
        <v>10.5</v>
      </c>
      <c r="BC72" s="252">
        <v>9.1999999999999993</v>
      </c>
      <c r="BD72" s="252">
        <v>9.1999999999999993</v>
      </c>
      <c r="BE72" s="252">
        <v>35.4</v>
      </c>
      <c r="BF72" s="252">
        <v>13.3</v>
      </c>
      <c r="BG72" s="252">
        <v>12.1</v>
      </c>
      <c r="BH72" s="252">
        <v>17</v>
      </c>
      <c r="BI72" s="252">
        <v>23.5</v>
      </c>
      <c r="BJ72" s="252">
        <v>15.8</v>
      </c>
      <c r="BK72" s="252">
        <v>13.8</v>
      </c>
      <c r="BL72" s="252">
        <v>14.6</v>
      </c>
      <c r="BM72" s="252">
        <v>49.3</v>
      </c>
      <c r="BN72" s="252">
        <v>16</v>
      </c>
      <c r="BO72" s="252">
        <v>16.5</v>
      </c>
      <c r="BP72" s="252">
        <v>54.1</v>
      </c>
      <c r="BQ72" s="252">
        <v>16.7</v>
      </c>
      <c r="BR72" s="252">
        <f t="array" ref="BR72:BR100">TRANSPOSE(BS71:FB71)</f>
        <v>9.3000000000000007</v>
      </c>
      <c r="BS72" s="258">
        <v>0</v>
      </c>
      <c r="BT72" s="302">
        <v>50.1</v>
      </c>
      <c r="BU72" s="302">
        <v>50</v>
      </c>
      <c r="BV72" s="312">
        <v>3.7</v>
      </c>
      <c r="BW72" s="302">
        <v>3.2</v>
      </c>
      <c r="BX72" s="252"/>
      <c r="BY72" s="252"/>
      <c r="BZ72" s="252"/>
      <c r="CA72" s="252"/>
      <c r="CB72" s="252"/>
      <c r="CC72" s="302">
        <v>57.5</v>
      </c>
      <c r="CD72" s="302">
        <v>2.1</v>
      </c>
      <c r="CE72" s="302">
        <v>31.8</v>
      </c>
      <c r="CF72" s="302">
        <v>31.6</v>
      </c>
      <c r="CG72" s="253"/>
      <c r="CH72" s="302">
        <v>11.9</v>
      </c>
      <c r="CI72" s="302">
        <v>30.9</v>
      </c>
      <c r="CJ72" s="302">
        <v>30.2</v>
      </c>
      <c r="CK72" s="302">
        <v>33.5</v>
      </c>
      <c r="CL72" s="302">
        <v>31.2</v>
      </c>
      <c r="CM72" s="253"/>
      <c r="CN72" s="252"/>
      <c r="CO72" s="252"/>
      <c r="CP72" s="252"/>
      <c r="CQ72" s="252"/>
      <c r="CR72" s="252"/>
      <c r="CS72" s="252"/>
      <c r="CT72" s="252"/>
      <c r="CU72" s="252"/>
      <c r="CV72" s="268" t="str">
        <f t="shared" si="1"/>
        <v>KK</v>
      </c>
      <c r="CW72" s="46">
        <v>68</v>
      </c>
    </row>
    <row r="73" spans="1:141" x14ac:dyDescent="0.2">
      <c r="A73" s="193" t="s">
        <v>284</v>
      </c>
      <c r="B73" s="46">
        <v>69</v>
      </c>
      <c r="C73" s="272" t="s">
        <v>282</v>
      </c>
      <c r="D73" s="252">
        <v>28</v>
      </c>
      <c r="E73" s="252">
        <v>13.8</v>
      </c>
      <c r="F73" s="252">
        <v>21.8</v>
      </c>
      <c r="G73" s="252">
        <v>34.9</v>
      </c>
      <c r="H73" s="252">
        <v>19.899999999999999</v>
      </c>
      <c r="I73" s="252">
        <v>15.2</v>
      </c>
      <c r="J73" s="252">
        <v>36.6</v>
      </c>
      <c r="K73" s="252">
        <v>28.3</v>
      </c>
      <c r="L73" s="252">
        <v>21.2</v>
      </c>
      <c r="M73" s="252">
        <v>18.8</v>
      </c>
      <c r="N73" s="252">
        <v>18.899999999999999</v>
      </c>
      <c r="O73" s="252">
        <v>47.4</v>
      </c>
      <c r="P73" s="252">
        <v>21.8</v>
      </c>
      <c r="Q73" s="252">
        <v>18.600000000000001</v>
      </c>
      <c r="R73" s="252">
        <v>18.7</v>
      </c>
      <c r="S73" s="252">
        <v>28.2</v>
      </c>
      <c r="T73" s="252">
        <v>33.799999999999997</v>
      </c>
      <c r="U73" s="252">
        <v>21.4</v>
      </c>
      <c r="V73" s="252">
        <v>7.9</v>
      </c>
      <c r="W73" s="252">
        <v>7.9</v>
      </c>
      <c r="X73" s="252">
        <v>6.6</v>
      </c>
      <c r="Y73" s="252">
        <v>5.4</v>
      </c>
      <c r="Z73" s="252">
        <v>3.6</v>
      </c>
      <c r="AA73" s="252">
        <v>9</v>
      </c>
      <c r="AB73" s="252">
        <v>4</v>
      </c>
      <c r="AC73" s="252">
        <v>4.2</v>
      </c>
      <c r="AD73" s="252">
        <v>10.5</v>
      </c>
      <c r="AE73" s="252">
        <v>11.5</v>
      </c>
      <c r="AF73" s="252">
        <v>8.6</v>
      </c>
      <c r="AG73" s="252">
        <v>5.3</v>
      </c>
      <c r="AH73" s="252">
        <v>1.7</v>
      </c>
      <c r="AI73" s="252">
        <v>3.7</v>
      </c>
      <c r="AJ73" s="252">
        <v>26.1</v>
      </c>
      <c r="AK73" s="252">
        <v>51.7</v>
      </c>
      <c r="AL73" s="252">
        <v>49.6</v>
      </c>
      <c r="AM73" s="252">
        <v>26.8</v>
      </c>
      <c r="AN73" s="252">
        <v>77</v>
      </c>
      <c r="AO73" s="252">
        <v>77</v>
      </c>
      <c r="AP73" s="252">
        <v>94</v>
      </c>
      <c r="AQ73" s="252">
        <v>47.9</v>
      </c>
      <c r="AR73" s="252">
        <v>50</v>
      </c>
      <c r="AS73" s="252">
        <v>47.8</v>
      </c>
      <c r="AT73" s="252">
        <v>49.6</v>
      </c>
      <c r="AU73" s="252">
        <v>48.5</v>
      </c>
      <c r="AV73" s="252">
        <v>49.1</v>
      </c>
      <c r="AW73" s="252">
        <v>48.7</v>
      </c>
      <c r="AX73" s="252">
        <v>47.8</v>
      </c>
      <c r="AY73" s="252">
        <v>56.9</v>
      </c>
      <c r="AZ73" s="252">
        <v>24.4</v>
      </c>
      <c r="BA73" s="252">
        <v>41.9</v>
      </c>
      <c r="BB73" s="252">
        <v>43</v>
      </c>
      <c r="BC73" s="252">
        <v>41.7</v>
      </c>
      <c r="BD73" s="252">
        <v>41.8</v>
      </c>
      <c r="BE73" s="252">
        <v>24.8</v>
      </c>
      <c r="BF73" s="252">
        <v>38.1</v>
      </c>
      <c r="BG73" s="252">
        <v>40</v>
      </c>
      <c r="BH73" s="252">
        <v>35.4</v>
      </c>
      <c r="BI73" s="252">
        <v>30.4</v>
      </c>
      <c r="BJ73" s="252">
        <v>34.9</v>
      </c>
      <c r="BK73" s="252">
        <v>36.9</v>
      </c>
      <c r="BL73" s="252">
        <v>37.200000000000003</v>
      </c>
      <c r="BM73" s="252">
        <v>71.3</v>
      </c>
      <c r="BN73" s="252">
        <v>47.9</v>
      </c>
      <c r="BO73" s="252">
        <v>63.3</v>
      </c>
      <c r="BP73" s="252">
        <v>8.1</v>
      </c>
      <c r="BQ73" s="252">
        <v>34.1</v>
      </c>
      <c r="BR73" s="252">
        <v>57.7</v>
      </c>
      <c r="BS73" s="253">
        <f t="array" ref="BS73:BS100">TRANSPOSE(BT72:FC72)</f>
        <v>50.1</v>
      </c>
      <c r="BT73" s="257">
        <v>0</v>
      </c>
      <c r="BU73" s="302">
        <v>0.1</v>
      </c>
      <c r="BV73" s="312">
        <v>48.2</v>
      </c>
      <c r="BW73" s="302">
        <v>49.2</v>
      </c>
      <c r="BX73" s="253"/>
      <c r="BY73" s="253"/>
      <c r="BZ73" s="253"/>
      <c r="CA73" s="253"/>
      <c r="CB73" s="253"/>
      <c r="CC73" s="302">
        <v>9</v>
      </c>
      <c r="CD73" s="302">
        <v>50.5</v>
      </c>
      <c r="CE73" s="302">
        <v>53.9</v>
      </c>
      <c r="CF73" s="302">
        <v>21.1</v>
      </c>
      <c r="CG73" s="253"/>
      <c r="CH73" s="302">
        <v>39.700000000000003</v>
      </c>
      <c r="CI73" s="302">
        <v>53.2</v>
      </c>
      <c r="CJ73" s="302">
        <v>52.3</v>
      </c>
      <c r="CK73" s="302">
        <v>17.399999999999999</v>
      </c>
      <c r="CL73" s="302">
        <v>53.8</v>
      </c>
      <c r="CM73" s="253"/>
      <c r="CN73" s="252"/>
      <c r="CO73" s="252"/>
      <c r="CP73" s="252"/>
      <c r="CQ73" s="252"/>
      <c r="CR73" s="252"/>
      <c r="CS73" s="252"/>
      <c r="CT73" s="252"/>
      <c r="CU73" s="252"/>
      <c r="CV73" s="268" t="str">
        <f t="shared" si="1"/>
        <v>LMIS</v>
      </c>
      <c r="CW73" s="46">
        <v>69</v>
      </c>
    </row>
    <row r="74" spans="1:141" s="220" customFormat="1" x14ac:dyDescent="0.2">
      <c r="A74" s="273" t="s">
        <v>233</v>
      </c>
      <c r="B74" s="219">
        <v>70</v>
      </c>
      <c r="C74" s="272" t="s">
        <v>234</v>
      </c>
      <c r="D74" s="253">
        <v>27.9</v>
      </c>
      <c r="E74" s="253">
        <v>14</v>
      </c>
      <c r="F74" s="253">
        <v>21.8</v>
      </c>
      <c r="G74" s="252">
        <v>34.700000000000003</v>
      </c>
      <c r="H74" s="252">
        <v>19.2</v>
      </c>
      <c r="I74" s="252">
        <v>14.4</v>
      </c>
      <c r="J74" s="252">
        <v>36.1</v>
      </c>
      <c r="K74" s="252">
        <v>27.6</v>
      </c>
      <c r="L74" s="252">
        <v>20.7</v>
      </c>
      <c r="M74" s="252">
        <v>18.3</v>
      </c>
      <c r="N74" s="252">
        <v>18.3</v>
      </c>
      <c r="O74" s="252">
        <v>47.4</v>
      </c>
      <c r="P74" s="252">
        <v>20.9</v>
      </c>
      <c r="Q74" s="252">
        <v>20.6</v>
      </c>
      <c r="R74" s="252">
        <v>18.2</v>
      </c>
      <c r="S74" s="252">
        <v>27.6</v>
      </c>
      <c r="T74" s="252">
        <v>33.5</v>
      </c>
      <c r="U74" s="252">
        <v>20.8</v>
      </c>
      <c r="V74" s="252">
        <v>7.9</v>
      </c>
      <c r="W74" s="252">
        <v>8.1999999999999993</v>
      </c>
      <c r="X74" s="252">
        <v>6.3</v>
      </c>
      <c r="Y74" s="252">
        <v>5.2</v>
      </c>
      <c r="Z74" s="252">
        <v>3.7</v>
      </c>
      <c r="AA74" s="252">
        <v>9.1</v>
      </c>
      <c r="AB74" s="252">
        <v>3.8</v>
      </c>
      <c r="AC74" s="252">
        <v>3.9</v>
      </c>
      <c r="AD74" s="252">
        <v>4.7</v>
      </c>
      <c r="AE74" s="252">
        <v>11.1</v>
      </c>
      <c r="AF74" s="252">
        <v>7.8</v>
      </c>
      <c r="AG74" s="252">
        <v>5</v>
      </c>
      <c r="AH74" s="252">
        <v>1.6</v>
      </c>
      <c r="AI74" s="252">
        <v>3.9</v>
      </c>
      <c r="AJ74" s="252">
        <v>26</v>
      </c>
      <c r="AK74" s="252">
        <v>52</v>
      </c>
      <c r="AL74" s="252">
        <v>39.4</v>
      </c>
      <c r="AM74" s="252">
        <v>27.1</v>
      </c>
      <c r="AN74" s="252">
        <v>66.5</v>
      </c>
      <c r="AO74" s="252">
        <v>66.400000000000006</v>
      </c>
      <c r="AP74" s="252">
        <v>80.099999999999994</v>
      </c>
      <c r="AQ74" s="252">
        <v>49.2</v>
      </c>
      <c r="AR74" s="252">
        <v>50.3</v>
      </c>
      <c r="AS74" s="252">
        <v>47.7</v>
      </c>
      <c r="AT74" s="252">
        <v>49.4</v>
      </c>
      <c r="AU74" s="252">
        <v>48.5</v>
      </c>
      <c r="AV74" s="252">
        <v>49.1</v>
      </c>
      <c r="AW74" s="252">
        <v>48.5</v>
      </c>
      <c r="AX74" s="252">
        <v>47.7</v>
      </c>
      <c r="AY74" s="252">
        <v>56.9</v>
      </c>
      <c r="AZ74" s="252">
        <v>21.6</v>
      </c>
      <c r="BA74" s="252">
        <v>41.7</v>
      </c>
      <c r="BB74" s="252">
        <v>42.9</v>
      </c>
      <c r="BC74" s="252">
        <v>41.6</v>
      </c>
      <c r="BD74" s="252">
        <v>41.6</v>
      </c>
      <c r="BE74" s="252">
        <v>25.2</v>
      </c>
      <c r="BF74" s="252">
        <v>38.200000000000003</v>
      </c>
      <c r="BG74" s="252">
        <v>39.9</v>
      </c>
      <c r="BH74" s="252">
        <v>35.799999999999997</v>
      </c>
      <c r="BI74" s="252">
        <v>30.4</v>
      </c>
      <c r="BJ74" s="252">
        <v>34.9</v>
      </c>
      <c r="BK74" s="252">
        <v>36.9</v>
      </c>
      <c r="BL74" s="252">
        <v>37.6</v>
      </c>
      <c r="BM74" s="252">
        <v>71.3</v>
      </c>
      <c r="BN74" s="252">
        <v>45.4</v>
      </c>
      <c r="BO74" s="252">
        <v>63.4</v>
      </c>
      <c r="BP74" s="252">
        <v>8.1</v>
      </c>
      <c r="BQ74" s="252">
        <v>34</v>
      </c>
      <c r="BR74" s="252">
        <v>57.7</v>
      </c>
      <c r="BS74" s="252">
        <v>50</v>
      </c>
      <c r="BT74" s="253">
        <f t="array" ref="BT74:BT100">TRANSPOSE(BU73:FD73)</f>
        <v>0.1</v>
      </c>
      <c r="BU74" s="257">
        <v>0</v>
      </c>
      <c r="BV74" s="312">
        <v>48.3</v>
      </c>
      <c r="BW74" s="302">
        <v>47.6</v>
      </c>
      <c r="BX74" s="302">
        <v>5</v>
      </c>
      <c r="BY74" s="302">
        <v>15</v>
      </c>
      <c r="BZ74" s="302">
        <v>20</v>
      </c>
      <c r="CA74" s="302">
        <v>25</v>
      </c>
      <c r="CB74" s="302">
        <v>30</v>
      </c>
      <c r="CC74" s="302">
        <v>7.7</v>
      </c>
      <c r="CD74" s="302">
        <v>49.5</v>
      </c>
      <c r="CE74" s="302">
        <v>54.2</v>
      </c>
      <c r="CF74" s="302">
        <v>20.7</v>
      </c>
      <c r="CG74" s="253"/>
      <c r="CH74" s="302">
        <v>39.700000000000003</v>
      </c>
      <c r="CI74" s="302">
        <v>52.8</v>
      </c>
      <c r="CJ74" s="302">
        <v>52.1</v>
      </c>
      <c r="CK74" s="302">
        <v>17.3</v>
      </c>
      <c r="CL74" s="302">
        <v>53.1</v>
      </c>
      <c r="CM74" s="253"/>
      <c r="CN74" s="252"/>
      <c r="CO74" s="252"/>
      <c r="CP74" s="252"/>
      <c r="CQ74" s="252"/>
      <c r="CR74" s="252"/>
      <c r="CS74" s="252"/>
      <c r="CT74" s="252"/>
      <c r="CU74" s="252"/>
      <c r="CV74" s="268" t="str">
        <f t="shared" si="1"/>
        <v>LCS</v>
      </c>
      <c r="CW74" s="219">
        <v>70</v>
      </c>
    </row>
    <row r="75" spans="1:141" s="220" customFormat="1" x14ac:dyDescent="0.2">
      <c r="A75" s="221" t="s">
        <v>294</v>
      </c>
      <c r="B75" s="219">
        <v>71</v>
      </c>
      <c r="C75" s="272" t="s">
        <v>295</v>
      </c>
      <c r="D75" s="253">
        <v>33.6</v>
      </c>
      <c r="E75" s="253">
        <v>36.299999999999997</v>
      </c>
      <c r="F75" s="253">
        <v>30.3</v>
      </c>
      <c r="G75" s="252">
        <v>28.6</v>
      </c>
      <c r="H75" s="252">
        <v>3.5</v>
      </c>
      <c r="I75" s="252">
        <v>35</v>
      </c>
      <c r="J75" s="252">
        <v>28.2</v>
      </c>
      <c r="K75" s="252">
        <v>35.5</v>
      </c>
      <c r="L75" s="252">
        <v>28.1</v>
      </c>
      <c r="M75" s="252">
        <v>29.6</v>
      </c>
      <c r="N75" s="252">
        <v>31.3</v>
      </c>
      <c r="O75" s="252">
        <v>2.4</v>
      </c>
      <c r="P75" s="252">
        <v>28</v>
      </c>
      <c r="Q75" s="252">
        <v>28.9</v>
      </c>
      <c r="R75" s="252">
        <v>31.9</v>
      </c>
      <c r="S75" s="252">
        <v>28.7</v>
      </c>
      <c r="T75" s="252">
        <v>28.2</v>
      </c>
      <c r="U75" s="252">
        <v>29.3</v>
      </c>
      <c r="V75" s="252">
        <v>43.5</v>
      </c>
      <c r="W75" s="252">
        <v>53.6</v>
      </c>
      <c r="X75" s="252">
        <v>43.3</v>
      </c>
      <c r="Y75" s="252">
        <v>43.9</v>
      </c>
      <c r="Z75" s="252">
        <v>44.7</v>
      </c>
      <c r="AA75" s="252">
        <v>52.2</v>
      </c>
      <c r="AB75" s="252">
        <v>45.2</v>
      </c>
      <c r="AC75" s="252">
        <v>44.4</v>
      </c>
      <c r="AD75" s="252">
        <v>44.5</v>
      </c>
      <c r="AE75" s="252">
        <v>38.5</v>
      </c>
      <c r="AF75" s="252">
        <v>41.2</v>
      </c>
      <c r="AG75" s="252">
        <v>45.2</v>
      </c>
      <c r="AH75" s="252">
        <v>47.5</v>
      </c>
      <c r="AI75" s="252">
        <v>45</v>
      </c>
      <c r="AJ75" s="252">
        <v>34.299999999999997</v>
      </c>
      <c r="AK75" s="252">
        <v>27.8</v>
      </c>
      <c r="AL75" s="252">
        <v>25.3</v>
      </c>
      <c r="AM75" s="252">
        <v>28.2</v>
      </c>
      <c r="AN75" s="252">
        <v>18.7</v>
      </c>
      <c r="AO75" s="252">
        <v>18.7</v>
      </c>
      <c r="AP75" s="252">
        <v>34.799999999999997</v>
      </c>
      <c r="AQ75" s="252">
        <v>2.9</v>
      </c>
      <c r="AR75" s="252">
        <v>4.2</v>
      </c>
      <c r="AS75" s="252">
        <v>1.2</v>
      </c>
      <c r="AT75" s="252">
        <v>1.6</v>
      </c>
      <c r="AU75" s="252">
        <v>0.4</v>
      </c>
      <c r="AV75" s="252">
        <v>3.4</v>
      </c>
      <c r="AW75" s="252">
        <v>1.2</v>
      </c>
      <c r="AX75" s="252">
        <v>0.6</v>
      </c>
      <c r="AY75" s="252">
        <v>11.7</v>
      </c>
      <c r="AZ75" s="252">
        <v>32.700000000000003</v>
      </c>
      <c r="BA75" s="252">
        <v>6.9</v>
      </c>
      <c r="BB75" s="252">
        <v>8.8000000000000007</v>
      </c>
      <c r="BC75" s="252">
        <v>7.6</v>
      </c>
      <c r="BD75" s="252">
        <v>7.6</v>
      </c>
      <c r="BE75" s="252">
        <v>33.9</v>
      </c>
      <c r="BF75" s="252">
        <v>11.3</v>
      </c>
      <c r="BG75" s="252">
        <v>10.199999999999999</v>
      </c>
      <c r="BH75" s="252">
        <v>14.1</v>
      </c>
      <c r="BI75" s="252">
        <v>21.9</v>
      </c>
      <c r="BJ75" s="252">
        <v>13.8</v>
      </c>
      <c r="BK75" s="252">
        <v>12</v>
      </c>
      <c r="BL75" s="252">
        <v>12.5</v>
      </c>
      <c r="BM75" s="252">
        <v>45.9</v>
      </c>
      <c r="BN75" s="252">
        <v>12.8</v>
      </c>
      <c r="BO75" s="252">
        <v>17.600000000000001</v>
      </c>
      <c r="BP75" s="252">
        <v>52.2</v>
      </c>
      <c r="BQ75" s="252">
        <v>10</v>
      </c>
      <c r="BR75" s="252">
        <v>34.799999999999997</v>
      </c>
      <c r="BS75" s="252">
        <v>3.7</v>
      </c>
      <c r="BT75" s="253">
        <v>48.2</v>
      </c>
      <c r="BU75" s="252">
        <f t="array" ref="BU75:BU100">TRANSPOSE(BV74:FE74)</f>
        <v>48.3</v>
      </c>
      <c r="BV75" s="257">
        <v>0</v>
      </c>
      <c r="BW75" s="305">
        <v>0.5</v>
      </c>
      <c r="BX75" s="275">
        <f>+$BY$5</f>
        <v>0</v>
      </c>
      <c r="BY75" s="275">
        <f t="shared" ref="BY75:CB75" si="2">+$BY$5</f>
        <v>0</v>
      </c>
      <c r="BZ75" s="275">
        <f t="shared" si="2"/>
        <v>0</v>
      </c>
      <c r="CA75" s="275">
        <f t="shared" si="2"/>
        <v>0</v>
      </c>
      <c r="CB75" s="275">
        <f t="shared" si="2"/>
        <v>0</v>
      </c>
      <c r="CC75" s="305">
        <v>55.4</v>
      </c>
      <c r="CD75" s="305">
        <v>2</v>
      </c>
      <c r="CE75" s="305">
        <v>29.8</v>
      </c>
      <c r="CF75" s="305">
        <v>29.6</v>
      </c>
      <c r="CG75" s="275"/>
      <c r="CH75" s="305">
        <v>10</v>
      </c>
      <c r="CI75" s="305">
        <v>29.1</v>
      </c>
      <c r="CJ75" s="305">
        <v>28.2</v>
      </c>
      <c r="CK75" s="305">
        <v>31.6</v>
      </c>
      <c r="CL75" s="305">
        <v>29.3</v>
      </c>
      <c r="CM75" s="275"/>
      <c r="CN75" s="252"/>
      <c r="CO75" s="252"/>
      <c r="CP75" s="252"/>
      <c r="CQ75" s="252"/>
      <c r="CR75" s="252"/>
      <c r="CS75" s="252"/>
      <c r="CT75" s="252"/>
      <c r="CU75" s="252"/>
      <c r="CV75" s="268" t="str">
        <f t="shared" si="1"/>
        <v>AA</v>
      </c>
      <c r="CW75" s="219">
        <v>71</v>
      </c>
    </row>
    <row r="76" spans="1:141" s="220" customFormat="1" x14ac:dyDescent="0.2">
      <c r="A76" s="273" t="s">
        <v>235</v>
      </c>
      <c r="B76" s="219">
        <v>72</v>
      </c>
      <c r="C76" s="272" t="s">
        <v>236</v>
      </c>
      <c r="D76" s="253">
        <v>33</v>
      </c>
      <c r="E76" s="253">
        <v>35.700000000000003</v>
      </c>
      <c r="F76" s="253">
        <v>29.5</v>
      </c>
      <c r="G76" s="252">
        <v>28.6</v>
      </c>
      <c r="H76" s="252">
        <v>30.1</v>
      </c>
      <c r="I76" s="252">
        <v>35.9</v>
      </c>
      <c r="J76" s="252">
        <v>12.3</v>
      </c>
      <c r="K76" s="252">
        <v>34.9</v>
      </c>
      <c r="L76" s="252">
        <v>27.5</v>
      </c>
      <c r="M76" s="252">
        <v>29.1</v>
      </c>
      <c r="N76" s="252">
        <v>30.8</v>
      </c>
      <c r="O76" s="252">
        <v>2.1</v>
      </c>
      <c r="P76" s="252">
        <v>27.6</v>
      </c>
      <c r="Q76" s="252">
        <v>27.8</v>
      </c>
      <c r="R76" s="252">
        <v>31.5</v>
      </c>
      <c r="S76" s="252">
        <v>32.6</v>
      </c>
      <c r="T76" s="252">
        <v>27.4</v>
      </c>
      <c r="U76" s="252">
        <v>27.9</v>
      </c>
      <c r="V76" s="252">
        <v>41.4</v>
      </c>
      <c r="W76" s="252">
        <v>53.3</v>
      </c>
      <c r="X76" s="252">
        <v>42.8</v>
      </c>
      <c r="Y76" s="252">
        <v>43.5</v>
      </c>
      <c r="Z76" s="252">
        <v>44.3</v>
      </c>
      <c r="AA76" s="252">
        <v>52.6</v>
      </c>
      <c r="AB76" s="252">
        <v>44.3</v>
      </c>
      <c r="AC76" s="252">
        <v>44.7</v>
      </c>
      <c r="AD76" s="252">
        <v>44</v>
      </c>
      <c r="AE76" s="252">
        <v>37.799999999999997</v>
      </c>
      <c r="AF76" s="252">
        <v>40.5</v>
      </c>
      <c r="AG76" s="252">
        <v>44.7</v>
      </c>
      <c r="AH76" s="252">
        <v>47</v>
      </c>
      <c r="AI76" s="252">
        <v>44.5</v>
      </c>
      <c r="AJ76" s="252">
        <v>33.799999999999997</v>
      </c>
      <c r="AK76" s="252">
        <v>27.2</v>
      </c>
      <c r="AL76" s="252">
        <v>24.8</v>
      </c>
      <c r="AM76" s="252">
        <v>34.9</v>
      </c>
      <c r="AN76" s="252">
        <v>19.2</v>
      </c>
      <c r="AO76" s="252">
        <v>19</v>
      </c>
      <c r="AP76" s="252">
        <v>34.299999999999997</v>
      </c>
      <c r="AQ76" s="252">
        <v>2.4</v>
      </c>
      <c r="AR76" s="252">
        <v>4.5</v>
      </c>
      <c r="AS76" s="252">
        <v>0.7</v>
      </c>
      <c r="AT76" s="252">
        <v>1.9</v>
      </c>
      <c r="AU76" s="252">
        <v>0.9</v>
      </c>
      <c r="AV76" s="252">
        <v>2.9</v>
      </c>
      <c r="AW76" s="252">
        <v>1.3</v>
      </c>
      <c r="AX76" s="252">
        <v>0.1</v>
      </c>
      <c r="AY76" s="252">
        <v>11.1</v>
      </c>
      <c r="AZ76" s="252">
        <v>28.7</v>
      </c>
      <c r="BA76" s="252">
        <v>6.3</v>
      </c>
      <c r="BB76" s="252">
        <v>8.1999999999999993</v>
      </c>
      <c r="BC76" s="252">
        <v>7.1</v>
      </c>
      <c r="BD76" s="252">
        <v>7.1</v>
      </c>
      <c r="BE76" s="252">
        <v>33</v>
      </c>
      <c r="BF76" s="252">
        <v>10.8</v>
      </c>
      <c r="BG76" s="252">
        <v>9.8000000000000007</v>
      </c>
      <c r="BH76" s="252">
        <v>13.6</v>
      </c>
      <c r="BI76" s="252">
        <v>20.2</v>
      </c>
      <c r="BJ76" s="252">
        <v>13.3</v>
      </c>
      <c r="BK76" s="252">
        <v>11.5</v>
      </c>
      <c r="BL76" s="252">
        <v>12.1</v>
      </c>
      <c r="BM76" s="252">
        <v>46.5</v>
      </c>
      <c r="BN76" s="252">
        <v>13.2</v>
      </c>
      <c r="BO76" s="252">
        <v>17.100000000000001</v>
      </c>
      <c r="BP76" s="252">
        <v>51.6</v>
      </c>
      <c r="BQ76" s="252">
        <v>14.2</v>
      </c>
      <c r="BR76" s="252">
        <v>10.3</v>
      </c>
      <c r="BS76" s="252">
        <v>3.2</v>
      </c>
      <c r="BT76" s="253">
        <v>49.2</v>
      </c>
      <c r="BU76" s="252">
        <v>47.6</v>
      </c>
      <c r="BV76" s="253">
        <f t="array" ref="BV76:BV100">TRANSPOSE(BW75:FF75)</f>
        <v>0.5</v>
      </c>
      <c r="BW76" s="257">
        <v>0</v>
      </c>
      <c r="BX76" s="302">
        <v>5</v>
      </c>
      <c r="BY76" s="302">
        <v>15</v>
      </c>
      <c r="BZ76" s="302">
        <v>20</v>
      </c>
      <c r="CA76" s="302">
        <v>25</v>
      </c>
      <c r="CB76" s="302">
        <v>30</v>
      </c>
      <c r="CC76" s="302">
        <v>55</v>
      </c>
      <c r="CD76" s="302">
        <v>2.5</v>
      </c>
      <c r="CE76" s="302">
        <v>29.4</v>
      </c>
      <c r="CF76" s="302">
        <v>29.2</v>
      </c>
      <c r="CG76" s="253"/>
      <c r="CH76" s="302">
        <v>9.4</v>
      </c>
      <c r="CI76" s="302">
        <v>28.4</v>
      </c>
      <c r="CJ76" s="302">
        <v>28.5</v>
      </c>
      <c r="CK76" s="302">
        <v>31</v>
      </c>
      <c r="CL76" s="302">
        <v>28.8</v>
      </c>
      <c r="CM76" s="253"/>
      <c r="CN76" s="252"/>
      <c r="CO76" s="252"/>
      <c r="CP76" s="252"/>
      <c r="CQ76" s="252"/>
      <c r="CR76" s="252"/>
      <c r="CS76" s="252"/>
      <c r="CT76" s="252"/>
      <c r="CU76" s="252"/>
      <c r="CV76" s="268" t="str">
        <f t="shared" si="1"/>
        <v>PRIS</v>
      </c>
      <c r="CW76" s="219">
        <v>72</v>
      </c>
    </row>
    <row r="77" spans="1:141" s="220" customFormat="1" x14ac:dyDescent="0.2">
      <c r="A77" s="247"/>
      <c r="B77" s="219">
        <v>73</v>
      </c>
      <c r="C77" s="272">
        <v>0</v>
      </c>
      <c r="D77" s="253">
        <v>0</v>
      </c>
      <c r="E77" s="253">
        <v>0</v>
      </c>
      <c r="F77" s="253">
        <v>0</v>
      </c>
      <c r="G77" s="252">
        <v>0</v>
      </c>
      <c r="H77" s="252">
        <v>0</v>
      </c>
      <c r="I77" s="252">
        <v>0</v>
      </c>
      <c r="J77" s="252">
        <v>0</v>
      </c>
      <c r="K77" s="252">
        <v>0</v>
      </c>
      <c r="L77" s="252">
        <v>0</v>
      </c>
      <c r="M77" s="252">
        <v>0</v>
      </c>
      <c r="N77" s="252">
        <v>0</v>
      </c>
      <c r="O77" s="252">
        <v>0</v>
      </c>
      <c r="P77" s="252">
        <v>0</v>
      </c>
      <c r="Q77" s="252">
        <v>0</v>
      </c>
      <c r="R77" s="252">
        <v>0</v>
      </c>
      <c r="S77" s="252">
        <v>0</v>
      </c>
      <c r="T77" s="252">
        <v>0</v>
      </c>
      <c r="U77" s="252">
        <v>0</v>
      </c>
      <c r="V77" s="252">
        <v>0</v>
      </c>
      <c r="W77" s="252">
        <v>0</v>
      </c>
      <c r="X77" s="252">
        <v>0</v>
      </c>
      <c r="Y77" s="252">
        <v>0</v>
      </c>
      <c r="Z77" s="252">
        <v>0</v>
      </c>
      <c r="AA77" s="252">
        <v>0</v>
      </c>
      <c r="AB77" s="252">
        <v>0</v>
      </c>
      <c r="AC77" s="252">
        <v>0</v>
      </c>
      <c r="AD77" s="252">
        <v>0</v>
      </c>
      <c r="AE77" s="252">
        <v>0</v>
      </c>
      <c r="AF77" s="252">
        <v>0</v>
      </c>
      <c r="AG77" s="252">
        <v>0</v>
      </c>
      <c r="AH77" s="252">
        <v>0</v>
      </c>
      <c r="AI77" s="252">
        <v>0</v>
      </c>
      <c r="AJ77" s="252">
        <v>0</v>
      </c>
      <c r="AK77" s="252">
        <v>0</v>
      </c>
      <c r="AL77" s="252">
        <v>0</v>
      </c>
      <c r="AM77" s="252">
        <v>0</v>
      </c>
      <c r="AN77" s="252">
        <v>0</v>
      </c>
      <c r="AO77" s="252">
        <v>0</v>
      </c>
      <c r="AP77" s="252">
        <v>0</v>
      </c>
      <c r="AQ77" s="252">
        <v>0</v>
      </c>
      <c r="AR77" s="252">
        <v>0</v>
      </c>
      <c r="AS77" s="252">
        <v>0</v>
      </c>
      <c r="AT77" s="252">
        <v>0</v>
      </c>
      <c r="AU77" s="252">
        <v>0</v>
      </c>
      <c r="AV77" s="252">
        <v>0</v>
      </c>
      <c r="AW77" s="252">
        <v>0</v>
      </c>
      <c r="AX77" s="252">
        <v>0</v>
      </c>
      <c r="AY77" s="252">
        <v>0</v>
      </c>
      <c r="AZ77" s="252">
        <v>0</v>
      </c>
      <c r="BA77" s="252">
        <v>0</v>
      </c>
      <c r="BB77" s="252">
        <v>0</v>
      </c>
      <c r="BC77" s="252">
        <v>0</v>
      </c>
      <c r="BD77" s="252">
        <v>0</v>
      </c>
      <c r="BE77" s="252">
        <v>0</v>
      </c>
      <c r="BF77" s="252">
        <v>0</v>
      </c>
      <c r="BG77" s="252">
        <v>0</v>
      </c>
      <c r="BH77" s="252">
        <v>0</v>
      </c>
      <c r="BI77" s="252">
        <v>0</v>
      </c>
      <c r="BJ77" s="252">
        <v>0</v>
      </c>
      <c r="BK77" s="252">
        <v>0</v>
      </c>
      <c r="BL77" s="252">
        <v>0</v>
      </c>
      <c r="BM77" s="252">
        <v>0</v>
      </c>
      <c r="BN77" s="252">
        <v>0</v>
      </c>
      <c r="BO77" s="252">
        <v>0</v>
      </c>
      <c r="BP77" s="252">
        <v>0</v>
      </c>
      <c r="BQ77" s="252">
        <v>0</v>
      </c>
      <c r="BR77" s="252">
        <v>0</v>
      </c>
      <c r="BS77" s="252">
        <v>0</v>
      </c>
      <c r="BT77" s="253">
        <v>0</v>
      </c>
      <c r="BU77" s="252">
        <v>5</v>
      </c>
      <c r="BV77" s="253">
        <v>0</v>
      </c>
      <c r="BW77" s="252">
        <f t="array" ref="BW77:BW100">TRANSPOSE(BX76:FG76)</f>
        <v>5</v>
      </c>
      <c r="BX77" s="257">
        <v>0</v>
      </c>
      <c r="BY77" s="253"/>
      <c r="BZ77" s="253"/>
      <c r="CA77" s="253"/>
      <c r="CB77" s="253"/>
      <c r="CC77" s="253"/>
      <c r="CD77" s="253"/>
      <c r="CE77" s="252"/>
      <c r="CF77" s="252"/>
      <c r="CG77" s="253"/>
      <c r="CH77" s="252"/>
      <c r="CI77" s="252"/>
      <c r="CJ77" s="252"/>
      <c r="CK77" s="252"/>
      <c r="CL77" s="252"/>
      <c r="CM77" s="253"/>
      <c r="CN77" s="252"/>
      <c r="CO77" s="252"/>
      <c r="CP77" s="252"/>
      <c r="CQ77" s="252"/>
      <c r="CR77" s="252"/>
      <c r="CS77" s="252"/>
      <c r="CT77" s="252"/>
      <c r="CU77" s="252"/>
      <c r="CV77" s="269">
        <f t="shared" si="1"/>
        <v>0</v>
      </c>
      <c r="CW77" s="219">
        <v>73</v>
      </c>
    </row>
    <row r="78" spans="1:141" s="220" customFormat="1" x14ac:dyDescent="0.2">
      <c r="A78" s="247"/>
      <c r="B78" s="219">
        <v>74</v>
      </c>
      <c r="C78" s="272">
        <v>0</v>
      </c>
      <c r="D78" s="253">
        <v>0</v>
      </c>
      <c r="E78" s="253">
        <v>0</v>
      </c>
      <c r="F78" s="253">
        <v>0</v>
      </c>
      <c r="G78" s="252">
        <v>0</v>
      </c>
      <c r="H78" s="252">
        <v>0</v>
      </c>
      <c r="I78" s="252">
        <v>0</v>
      </c>
      <c r="J78" s="252">
        <v>0</v>
      </c>
      <c r="K78" s="252">
        <v>0</v>
      </c>
      <c r="L78" s="252">
        <v>0</v>
      </c>
      <c r="M78" s="252">
        <v>0</v>
      </c>
      <c r="N78" s="252">
        <v>0</v>
      </c>
      <c r="O78" s="252">
        <v>0</v>
      </c>
      <c r="P78" s="252">
        <v>0</v>
      </c>
      <c r="Q78" s="252">
        <v>0</v>
      </c>
      <c r="R78" s="252">
        <v>0</v>
      </c>
      <c r="S78" s="252">
        <v>0</v>
      </c>
      <c r="T78" s="252">
        <v>0</v>
      </c>
      <c r="U78" s="252">
        <v>0</v>
      </c>
      <c r="V78" s="252">
        <v>0</v>
      </c>
      <c r="W78" s="252">
        <v>0</v>
      </c>
      <c r="X78" s="252">
        <v>0</v>
      </c>
      <c r="Y78" s="252">
        <v>0</v>
      </c>
      <c r="Z78" s="252">
        <v>0</v>
      </c>
      <c r="AA78" s="252">
        <v>0</v>
      </c>
      <c r="AB78" s="252">
        <v>0</v>
      </c>
      <c r="AC78" s="252">
        <v>0</v>
      </c>
      <c r="AD78" s="252">
        <v>0</v>
      </c>
      <c r="AE78" s="252">
        <v>0</v>
      </c>
      <c r="AF78" s="252">
        <v>0</v>
      </c>
      <c r="AG78" s="252">
        <v>0</v>
      </c>
      <c r="AH78" s="252">
        <v>0</v>
      </c>
      <c r="AI78" s="252">
        <v>0</v>
      </c>
      <c r="AJ78" s="252">
        <v>0</v>
      </c>
      <c r="AK78" s="252">
        <v>0</v>
      </c>
      <c r="AL78" s="252">
        <v>0</v>
      </c>
      <c r="AM78" s="252">
        <v>0</v>
      </c>
      <c r="AN78" s="252">
        <v>0</v>
      </c>
      <c r="AO78" s="252">
        <v>0</v>
      </c>
      <c r="AP78" s="252">
        <v>0</v>
      </c>
      <c r="AQ78" s="252">
        <v>0</v>
      </c>
      <c r="AR78" s="252">
        <v>0</v>
      </c>
      <c r="AS78" s="252">
        <v>0</v>
      </c>
      <c r="AT78" s="252">
        <v>0</v>
      </c>
      <c r="AU78" s="252">
        <v>0</v>
      </c>
      <c r="AV78" s="252">
        <v>0</v>
      </c>
      <c r="AW78" s="252">
        <v>0</v>
      </c>
      <c r="AX78" s="252">
        <v>0</v>
      </c>
      <c r="AY78" s="252">
        <v>0</v>
      </c>
      <c r="AZ78" s="252">
        <v>0</v>
      </c>
      <c r="BA78" s="252">
        <v>0</v>
      </c>
      <c r="BB78" s="252">
        <v>0</v>
      </c>
      <c r="BC78" s="252">
        <v>0</v>
      </c>
      <c r="BD78" s="252">
        <v>0</v>
      </c>
      <c r="BE78" s="252">
        <v>0</v>
      </c>
      <c r="BF78" s="252">
        <v>0</v>
      </c>
      <c r="BG78" s="252">
        <v>0</v>
      </c>
      <c r="BH78" s="252">
        <v>0</v>
      </c>
      <c r="BI78" s="252">
        <v>0</v>
      </c>
      <c r="BJ78" s="252">
        <v>0</v>
      </c>
      <c r="BK78" s="252">
        <v>0</v>
      </c>
      <c r="BL78" s="252">
        <v>0</v>
      </c>
      <c r="BM78" s="252">
        <v>0</v>
      </c>
      <c r="BN78" s="252">
        <v>0</v>
      </c>
      <c r="BO78" s="252">
        <v>0</v>
      </c>
      <c r="BP78" s="252">
        <v>0</v>
      </c>
      <c r="BQ78" s="252">
        <v>0</v>
      </c>
      <c r="BR78" s="252">
        <v>0</v>
      </c>
      <c r="BS78" s="252">
        <v>0</v>
      </c>
      <c r="BT78" s="253">
        <v>0</v>
      </c>
      <c r="BU78" s="252">
        <v>15</v>
      </c>
      <c r="BV78" s="253">
        <v>0</v>
      </c>
      <c r="BW78" s="252">
        <v>15</v>
      </c>
      <c r="BX78" s="252">
        <f t="array" ref="BX78:BX100">TRANSPOSE(BY77:FH77)</f>
        <v>0</v>
      </c>
      <c r="BY78" s="257">
        <v>0</v>
      </c>
      <c r="BZ78" s="253"/>
      <c r="CA78" s="253"/>
      <c r="CB78" s="253"/>
      <c r="CC78" s="253"/>
      <c r="CD78" s="253"/>
      <c r="CE78" s="252"/>
      <c r="CF78" s="252"/>
      <c r="CG78" s="253"/>
      <c r="CH78" s="252"/>
      <c r="CI78" s="252"/>
      <c r="CJ78" s="252"/>
      <c r="CK78" s="252"/>
      <c r="CL78" s="252"/>
      <c r="CM78" s="253"/>
      <c r="CN78" s="252"/>
      <c r="CO78" s="252"/>
      <c r="CP78" s="252"/>
      <c r="CQ78" s="252"/>
      <c r="CR78" s="252"/>
      <c r="CS78" s="252"/>
      <c r="CT78" s="252"/>
      <c r="CU78" s="252"/>
      <c r="CV78" s="269">
        <f t="shared" si="1"/>
        <v>0</v>
      </c>
      <c r="CW78" s="219">
        <v>74</v>
      </c>
    </row>
    <row r="79" spans="1:141" s="220" customFormat="1" x14ac:dyDescent="0.2">
      <c r="A79" s="247"/>
      <c r="B79" s="219">
        <v>75</v>
      </c>
      <c r="C79" s="272">
        <v>0</v>
      </c>
      <c r="D79" s="253">
        <v>0</v>
      </c>
      <c r="E79" s="253">
        <v>0</v>
      </c>
      <c r="F79" s="253">
        <v>0</v>
      </c>
      <c r="G79" s="252">
        <v>0</v>
      </c>
      <c r="H79" s="252">
        <v>0</v>
      </c>
      <c r="I79" s="252">
        <v>0</v>
      </c>
      <c r="J79" s="252">
        <v>0</v>
      </c>
      <c r="K79" s="252">
        <v>0</v>
      </c>
      <c r="L79" s="252">
        <v>0</v>
      </c>
      <c r="M79" s="252">
        <v>0</v>
      </c>
      <c r="N79" s="252">
        <v>0</v>
      </c>
      <c r="O79" s="252">
        <v>0</v>
      </c>
      <c r="P79" s="252">
        <v>0</v>
      </c>
      <c r="Q79" s="252">
        <v>0</v>
      </c>
      <c r="R79" s="252">
        <v>0</v>
      </c>
      <c r="S79" s="252">
        <v>0</v>
      </c>
      <c r="T79" s="252">
        <v>0</v>
      </c>
      <c r="U79" s="252">
        <v>0</v>
      </c>
      <c r="V79" s="252">
        <v>0</v>
      </c>
      <c r="W79" s="252">
        <v>0</v>
      </c>
      <c r="X79" s="252">
        <v>0</v>
      </c>
      <c r="Y79" s="252">
        <v>0</v>
      </c>
      <c r="Z79" s="252">
        <v>0</v>
      </c>
      <c r="AA79" s="252">
        <v>0</v>
      </c>
      <c r="AB79" s="252">
        <v>0</v>
      </c>
      <c r="AC79" s="252">
        <v>0</v>
      </c>
      <c r="AD79" s="252">
        <v>0</v>
      </c>
      <c r="AE79" s="252">
        <v>0</v>
      </c>
      <c r="AF79" s="252">
        <v>0</v>
      </c>
      <c r="AG79" s="252">
        <v>0</v>
      </c>
      <c r="AH79" s="252">
        <v>0</v>
      </c>
      <c r="AI79" s="252">
        <v>0</v>
      </c>
      <c r="AJ79" s="252">
        <v>0</v>
      </c>
      <c r="AK79" s="252">
        <v>0</v>
      </c>
      <c r="AL79" s="252">
        <v>0</v>
      </c>
      <c r="AM79" s="252">
        <v>0</v>
      </c>
      <c r="AN79" s="252">
        <v>0</v>
      </c>
      <c r="AO79" s="252">
        <v>0</v>
      </c>
      <c r="AP79" s="252">
        <v>0</v>
      </c>
      <c r="AQ79" s="252">
        <v>0</v>
      </c>
      <c r="AR79" s="252">
        <v>0</v>
      </c>
      <c r="AS79" s="252">
        <v>0</v>
      </c>
      <c r="AT79" s="252">
        <v>0</v>
      </c>
      <c r="AU79" s="252">
        <v>0</v>
      </c>
      <c r="AV79" s="252">
        <v>0</v>
      </c>
      <c r="AW79" s="252">
        <v>0</v>
      </c>
      <c r="AX79" s="252">
        <v>0</v>
      </c>
      <c r="AY79" s="252">
        <v>0</v>
      </c>
      <c r="AZ79" s="252">
        <v>0</v>
      </c>
      <c r="BA79" s="252">
        <v>0</v>
      </c>
      <c r="BB79" s="252">
        <v>0</v>
      </c>
      <c r="BC79" s="252">
        <v>0</v>
      </c>
      <c r="BD79" s="252">
        <v>0</v>
      </c>
      <c r="BE79" s="252">
        <v>0</v>
      </c>
      <c r="BF79" s="252">
        <v>0</v>
      </c>
      <c r="BG79" s="252">
        <v>0</v>
      </c>
      <c r="BH79" s="252">
        <v>0</v>
      </c>
      <c r="BI79" s="252">
        <v>0</v>
      </c>
      <c r="BJ79" s="252">
        <v>0</v>
      </c>
      <c r="BK79" s="252">
        <v>0</v>
      </c>
      <c r="BL79" s="252">
        <v>0</v>
      </c>
      <c r="BM79" s="252">
        <v>0</v>
      </c>
      <c r="BN79" s="252">
        <v>0</v>
      </c>
      <c r="BO79" s="252">
        <v>0</v>
      </c>
      <c r="BP79" s="252">
        <v>0</v>
      </c>
      <c r="BQ79" s="252">
        <v>0</v>
      </c>
      <c r="BR79" s="252">
        <v>0</v>
      </c>
      <c r="BS79" s="252">
        <v>0</v>
      </c>
      <c r="BT79" s="253">
        <v>0</v>
      </c>
      <c r="BU79" s="252">
        <v>20</v>
      </c>
      <c r="BV79" s="253">
        <v>0</v>
      </c>
      <c r="BW79" s="252">
        <v>20</v>
      </c>
      <c r="BX79" s="252">
        <v>0</v>
      </c>
      <c r="BY79" s="252">
        <f t="array" ref="BY79:BY100">TRANSPOSE(BZ78:FI78)</f>
        <v>0</v>
      </c>
      <c r="BZ79" s="257">
        <v>0</v>
      </c>
      <c r="CA79" s="253"/>
      <c r="CB79" s="253"/>
      <c r="CC79" s="253"/>
      <c r="CD79" s="253"/>
      <c r="CE79" s="252"/>
      <c r="CF79" s="252"/>
      <c r="CG79" s="253"/>
      <c r="CH79" s="252"/>
      <c r="CI79" s="252"/>
      <c r="CJ79" s="252"/>
      <c r="CK79" s="252"/>
      <c r="CL79" s="252"/>
      <c r="CM79" s="253"/>
      <c r="CN79" s="252"/>
      <c r="CO79" s="252"/>
      <c r="CP79" s="252"/>
      <c r="CQ79" s="252"/>
      <c r="CR79" s="252"/>
      <c r="CS79" s="252"/>
      <c r="CT79" s="252"/>
      <c r="CU79" s="252"/>
      <c r="CV79" s="269">
        <f t="shared" si="1"/>
        <v>0</v>
      </c>
      <c r="CW79" s="219">
        <v>75</v>
      </c>
    </row>
    <row r="80" spans="1:141" s="220" customFormat="1" x14ac:dyDescent="0.2">
      <c r="A80" s="247"/>
      <c r="B80" s="219">
        <v>76</v>
      </c>
      <c r="C80" s="272">
        <v>0</v>
      </c>
      <c r="D80" s="253">
        <v>0</v>
      </c>
      <c r="E80" s="253">
        <v>0</v>
      </c>
      <c r="F80" s="253">
        <v>0</v>
      </c>
      <c r="G80" s="252">
        <v>0</v>
      </c>
      <c r="H80" s="252">
        <v>0</v>
      </c>
      <c r="I80" s="252">
        <v>0</v>
      </c>
      <c r="J80" s="252">
        <v>0</v>
      </c>
      <c r="K80" s="252">
        <v>0</v>
      </c>
      <c r="L80" s="252">
        <v>0</v>
      </c>
      <c r="M80" s="252">
        <v>0</v>
      </c>
      <c r="N80" s="252">
        <v>0</v>
      </c>
      <c r="O80" s="252">
        <v>0</v>
      </c>
      <c r="P80" s="252">
        <v>0</v>
      </c>
      <c r="Q80" s="252">
        <v>0</v>
      </c>
      <c r="R80" s="252">
        <v>0</v>
      </c>
      <c r="S80" s="252">
        <v>0</v>
      </c>
      <c r="T80" s="252">
        <v>0</v>
      </c>
      <c r="U80" s="252">
        <v>0</v>
      </c>
      <c r="V80" s="252">
        <v>0</v>
      </c>
      <c r="W80" s="252">
        <v>0</v>
      </c>
      <c r="X80" s="252">
        <v>0</v>
      </c>
      <c r="Y80" s="252">
        <v>0</v>
      </c>
      <c r="Z80" s="252">
        <v>0</v>
      </c>
      <c r="AA80" s="252">
        <v>0</v>
      </c>
      <c r="AB80" s="252">
        <v>0</v>
      </c>
      <c r="AC80" s="252">
        <v>0</v>
      </c>
      <c r="AD80" s="252">
        <v>0</v>
      </c>
      <c r="AE80" s="252">
        <v>0</v>
      </c>
      <c r="AF80" s="252">
        <v>0</v>
      </c>
      <c r="AG80" s="252">
        <v>0</v>
      </c>
      <c r="AH80" s="252">
        <v>0</v>
      </c>
      <c r="AI80" s="252">
        <v>0</v>
      </c>
      <c r="AJ80" s="252">
        <v>0</v>
      </c>
      <c r="AK80" s="252">
        <v>0</v>
      </c>
      <c r="AL80" s="252">
        <v>0</v>
      </c>
      <c r="AM80" s="252">
        <v>0</v>
      </c>
      <c r="AN80" s="252">
        <v>0</v>
      </c>
      <c r="AO80" s="252">
        <v>0</v>
      </c>
      <c r="AP80" s="252">
        <v>0</v>
      </c>
      <c r="AQ80" s="252">
        <v>0</v>
      </c>
      <c r="AR80" s="252">
        <v>0</v>
      </c>
      <c r="AS80" s="252">
        <v>0</v>
      </c>
      <c r="AT80" s="252">
        <v>0</v>
      </c>
      <c r="AU80" s="252">
        <v>0</v>
      </c>
      <c r="AV80" s="252">
        <v>0</v>
      </c>
      <c r="AW80" s="252">
        <v>0</v>
      </c>
      <c r="AX80" s="252">
        <v>0</v>
      </c>
      <c r="AY80" s="252">
        <v>0</v>
      </c>
      <c r="AZ80" s="252">
        <v>0</v>
      </c>
      <c r="BA80" s="252">
        <v>0</v>
      </c>
      <c r="BB80" s="252">
        <v>0</v>
      </c>
      <c r="BC80" s="252">
        <v>0</v>
      </c>
      <c r="BD80" s="252">
        <v>0</v>
      </c>
      <c r="BE80" s="252">
        <v>0</v>
      </c>
      <c r="BF80" s="252">
        <v>0</v>
      </c>
      <c r="BG80" s="252">
        <v>0</v>
      </c>
      <c r="BH80" s="252">
        <v>0</v>
      </c>
      <c r="BI80" s="252">
        <v>0</v>
      </c>
      <c r="BJ80" s="252">
        <v>0</v>
      </c>
      <c r="BK80" s="252">
        <v>0</v>
      </c>
      <c r="BL80" s="252">
        <v>0</v>
      </c>
      <c r="BM80" s="252">
        <v>0</v>
      </c>
      <c r="BN80" s="252">
        <v>0</v>
      </c>
      <c r="BO80" s="252">
        <v>0</v>
      </c>
      <c r="BP80" s="252">
        <v>0</v>
      </c>
      <c r="BQ80" s="252">
        <v>0</v>
      </c>
      <c r="BR80" s="252">
        <v>0</v>
      </c>
      <c r="BS80" s="252">
        <v>0</v>
      </c>
      <c r="BT80" s="253">
        <v>0</v>
      </c>
      <c r="BU80" s="252">
        <v>25</v>
      </c>
      <c r="BV80" s="253">
        <v>0</v>
      </c>
      <c r="BW80" s="252">
        <v>25</v>
      </c>
      <c r="BX80" s="252">
        <v>0</v>
      </c>
      <c r="BY80" s="252">
        <v>0</v>
      </c>
      <c r="BZ80" s="252">
        <f t="array" ref="BZ80:BZ100">TRANSPOSE(CA79:FJ79)</f>
        <v>0</v>
      </c>
      <c r="CA80" s="257">
        <v>0</v>
      </c>
      <c r="CB80" s="253"/>
      <c r="CC80" s="253"/>
      <c r="CD80" s="253"/>
      <c r="CE80" s="252"/>
      <c r="CF80" s="252"/>
      <c r="CG80" s="253"/>
      <c r="CH80" s="252"/>
      <c r="CI80" s="252"/>
      <c r="CJ80" s="252"/>
      <c r="CK80" s="252"/>
      <c r="CL80" s="252"/>
      <c r="CM80" s="253"/>
      <c r="CN80" s="252"/>
      <c r="CO80" s="252"/>
      <c r="CP80" s="252"/>
      <c r="CQ80" s="252"/>
      <c r="CR80" s="252"/>
      <c r="CS80" s="252"/>
      <c r="CT80" s="252"/>
      <c r="CU80" s="252"/>
      <c r="CV80" s="269">
        <f t="shared" si="1"/>
        <v>0</v>
      </c>
      <c r="CW80" s="219">
        <v>76</v>
      </c>
    </row>
    <row r="81" spans="1:101" s="220" customFormat="1" x14ac:dyDescent="0.2">
      <c r="A81" s="247"/>
      <c r="B81" s="219">
        <v>77</v>
      </c>
      <c r="C81" s="246">
        <v>0</v>
      </c>
      <c r="D81" s="254">
        <v>0</v>
      </c>
      <c r="E81" s="253">
        <v>0</v>
      </c>
      <c r="F81" s="253">
        <v>0</v>
      </c>
      <c r="G81" s="252">
        <v>0</v>
      </c>
      <c r="H81" s="252">
        <v>0</v>
      </c>
      <c r="I81" s="252">
        <v>0</v>
      </c>
      <c r="J81" s="252">
        <v>0</v>
      </c>
      <c r="K81" s="252">
        <v>0</v>
      </c>
      <c r="L81" s="252">
        <v>0</v>
      </c>
      <c r="M81" s="252">
        <v>0</v>
      </c>
      <c r="N81" s="252">
        <v>0</v>
      </c>
      <c r="O81" s="252">
        <v>0</v>
      </c>
      <c r="P81" s="252">
        <v>0</v>
      </c>
      <c r="Q81" s="252">
        <v>0</v>
      </c>
      <c r="R81" s="252">
        <v>0</v>
      </c>
      <c r="S81" s="252">
        <v>0</v>
      </c>
      <c r="T81" s="252">
        <v>0</v>
      </c>
      <c r="U81" s="252">
        <v>0</v>
      </c>
      <c r="V81" s="252">
        <v>0</v>
      </c>
      <c r="W81" s="252">
        <v>0</v>
      </c>
      <c r="X81" s="252">
        <v>0</v>
      </c>
      <c r="Y81" s="252">
        <v>0</v>
      </c>
      <c r="Z81" s="252">
        <v>0</v>
      </c>
      <c r="AA81" s="252">
        <v>0</v>
      </c>
      <c r="AB81" s="252">
        <v>0</v>
      </c>
      <c r="AC81" s="252">
        <v>0</v>
      </c>
      <c r="AD81" s="252">
        <v>0</v>
      </c>
      <c r="AE81" s="252">
        <v>0</v>
      </c>
      <c r="AF81" s="252">
        <v>0</v>
      </c>
      <c r="AG81" s="252">
        <v>0</v>
      </c>
      <c r="AH81" s="252">
        <v>0</v>
      </c>
      <c r="AI81" s="252">
        <v>0</v>
      </c>
      <c r="AJ81" s="252">
        <v>0</v>
      </c>
      <c r="AK81" s="252">
        <v>0</v>
      </c>
      <c r="AL81" s="252">
        <v>0</v>
      </c>
      <c r="AM81" s="252">
        <v>0</v>
      </c>
      <c r="AN81" s="252">
        <v>0</v>
      </c>
      <c r="AO81" s="252">
        <v>0</v>
      </c>
      <c r="AP81" s="252">
        <v>0</v>
      </c>
      <c r="AQ81" s="252">
        <v>0</v>
      </c>
      <c r="AR81" s="252">
        <v>0</v>
      </c>
      <c r="AS81" s="252">
        <v>0</v>
      </c>
      <c r="AT81" s="252">
        <v>0</v>
      </c>
      <c r="AU81" s="252">
        <v>0</v>
      </c>
      <c r="AV81" s="252">
        <v>0</v>
      </c>
      <c r="AW81" s="252">
        <v>0</v>
      </c>
      <c r="AX81" s="252">
        <v>0</v>
      </c>
      <c r="AY81" s="252">
        <v>0</v>
      </c>
      <c r="AZ81" s="252">
        <v>0</v>
      </c>
      <c r="BA81" s="252">
        <v>0</v>
      </c>
      <c r="BB81" s="252">
        <v>0</v>
      </c>
      <c r="BC81" s="252">
        <v>0</v>
      </c>
      <c r="BD81" s="252">
        <v>0</v>
      </c>
      <c r="BE81" s="252">
        <v>0</v>
      </c>
      <c r="BF81" s="252">
        <v>0</v>
      </c>
      <c r="BG81" s="252">
        <v>0</v>
      </c>
      <c r="BH81" s="252">
        <v>0</v>
      </c>
      <c r="BI81" s="252">
        <v>0</v>
      </c>
      <c r="BJ81" s="252">
        <v>0</v>
      </c>
      <c r="BK81" s="252">
        <v>0</v>
      </c>
      <c r="BL81" s="252">
        <v>0</v>
      </c>
      <c r="BM81" s="252">
        <v>0</v>
      </c>
      <c r="BN81" s="252">
        <v>0</v>
      </c>
      <c r="BO81" s="252">
        <v>0</v>
      </c>
      <c r="BP81" s="252">
        <v>0</v>
      </c>
      <c r="BQ81" s="252">
        <v>0</v>
      </c>
      <c r="BR81" s="252">
        <v>0</v>
      </c>
      <c r="BS81" s="252">
        <v>0</v>
      </c>
      <c r="BT81" s="253">
        <v>0</v>
      </c>
      <c r="BU81" s="252">
        <v>30</v>
      </c>
      <c r="BV81" s="253">
        <v>0</v>
      </c>
      <c r="BW81" s="252">
        <v>30</v>
      </c>
      <c r="BX81" s="252">
        <v>0</v>
      </c>
      <c r="BY81" s="252">
        <v>0</v>
      </c>
      <c r="BZ81" s="252">
        <v>0</v>
      </c>
      <c r="CA81" s="252">
        <f t="array" ref="CA81:CA100">TRANSPOSE(CB80:FK80)</f>
        <v>0</v>
      </c>
      <c r="CB81" s="257">
        <v>0</v>
      </c>
      <c r="CC81" s="253"/>
      <c r="CD81" s="253"/>
      <c r="CE81" s="252"/>
      <c r="CF81" s="252"/>
      <c r="CG81" s="253"/>
      <c r="CH81" s="252"/>
      <c r="CI81" s="252"/>
      <c r="CJ81" s="252"/>
      <c r="CK81" s="252"/>
      <c r="CL81" s="252"/>
      <c r="CM81" s="253"/>
      <c r="CN81" s="252"/>
      <c r="CO81" s="252"/>
      <c r="CP81" s="252"/>
      <c r="CQ81" s="252"/>
      <c r="CR81" s="252"/>
      <c r="CS81" s="252"/>
      <c r="CT81" s="252"/>
      <c r="CU81" s="252"/>
      <c r="CV81" s="269">
        <f t="shared" si="1"/>
        <v>0</v>
      </c>
      <c r="CW81" s="219">
        <v>77</v>
      </c>
    </row>
    <row r="82" spans="1:101" s="220" customFormat="1" x14ac:dyDescent="0.2">
      <c r="A82" s="221" t="s">
        <v>169</v>
      </c>
      <c r="B82" s="219">
        <v>78</v>
      </c>
      <c r="C82" s="246" t="s">
        <v>170</v>
      </c>
      <c r="D82" s="254">
        <v>35.299999999999997</v>
      </c>
      <c r="E82" s="253">
        <v>21.3</v>
      </c>
      <c r="F82" s="253">
        <v>29.2</v>
      </c>
      <c r="G82" s="252">
        <v>42</v>
      </c>
      <c r="H82" s="252">
        <v>26.5</v>
      </c>
      <c r="I82" s="252">
        <v>21.9</v>
      </c>
      <c r="J82" s="252">
        <v>43.4</v>
      </c>
      <c r="K82" s="252">
        <v>15.4</v>
      </c>
      <c r="L82" s="252">
        <v>27.9</v>
      </c>
      <c r="M82" s="252">
        <v>25.5</v>
      </c>
      <c r="N82" s="252">
        <v>25.7</v>
      </c>
      <c r="O82" s="252">
        <v>54.5</v>
      </c>
      <c r="P82" s="252">
        <v>28.2</v>
      </c>
      <c r="Q82" s="252">
        <v>28</v>
      </c>
      <c r="R82" s="252">
        <v>25.5</v>
      </c>
      <c r="S82" s="252">
        <v>34.9</v>
      </c>
      <c r="T82" s="252">
        <v>40.9</v>
      </c>
      <c r="U82" s="252">
        <v>28.1</v>
      </c>
      <c r="V82" s="252">
        <v>14.3</v>
      </c>
      <c r="W82" s="252">
        <v>1.8</v>
      </c>
      <c r="X82" s="252">
        <v>14.7</v>
      </c>
      <c r="Y82" s="252">
        <v>13.5</v>
      </c>
      <c r="Z82" s="252">
        <v>12</v>
      </c>
      <c r="AA82" s="252">
        <v>3.9</v>
      </c>
      <c r="AB82" s="252">
        <v>11.5</v>
      </c>
      <c r="AC82" s="252">
        <v>11.6</v>
      </c>
      <c r="AD82" s="252">
        <v>12.3</v>
      </c>
      <c r="AE82" s="252">
        <v>18.5</v>
      </c>
      <c r="AF82" s="252">
        <v>15.1</v>
      </c>
      <c r="AG82" s="252">
        <v>11.9</v>
      </c>
      <c r="AH82" s="252">
        <v>9.1999999999999993</v>
      </c>
      <c r="AI82" s="252">
        <v>11.2</v>
      </c>
      <c r="AJ82" s="252">
        <v>33.700000000000003</v>
      </c>
      <c r="AK82" s="252">
        <v>59.3</v>
      </c>
      <c r="AL82" s="252">
        <v>46.7</v>
      </c>
      <c r="AM82" s="252">
        <v>34.200000000000003</v>
      </c>
      <c r="AN82" s="252">
        <v>73.900000000000006</v>
      </c>
      <c r="AO82" s="252">
        <v>73.7</v>
      </c>
      <c r="AP82" s="252">
        <v>87.5</v>
      </c>
      <c r="AQ82" s="252">
        <v>55.2</v>
      </c>
      <c r="AR82" s="252">
        <v>57.6</v>
      </c>
      <c r="AS82" s="252">
        <v>55.1</v>
      </c>
      <c r="AT82" s="252">
        <v>56.8</v>
      </c>
      <c r="AU82" s="252">
        <v>55.9</v>
      </c>
      <c r="AV82" s="252">
        <v>56.5</v>
      </c>
      <c r="AW82" s="252">
        <v>55.9</v>
      </c>
      <c r="AX82" s="252">
        <v>55.1</v>
      </c>
      <c r="AY82" s="252">
        <v>64.3</v>
      </c>
      <c r="AZ82" s="252">
        <v>29</v>
      </c>
      <c r="BA82" s="252">
        <v>49.1</v>
      </c>
      <c r="BB82" s="252">
        <v>50.3</v>
      </c>
      <c r="BC82" s="252">
        <v>48.9</v>
      </c>
      <c r="BD82" s="252">
        <v>48.9</v>
      </c>
      <c r="BE82" s="252">
        <v>32</v>
      </c>
      <c r="BF82" s="252">
        <v>45.5</v>
      </c>
      <c r="BG82" s="252">
        <v>47.2</v>
      </c>
      <c r="BH82" s="252">
        <v>43.1</v>
      </c>
      <c r="BI82" s="252">
        <v>37.700000000000003</v>
      </c>
      <c r="BJ82" s="252">
        <v>42.3</v>
      </c>
      <c r="BK82" s="252">
        <v>44.3</v>
      </c>
      <c r="BL82" s="252">
        <v>44.9</v>
      </c>
      <c r="BM82" s="252">
        <v>78.7</v>
      </c>
      <c r="BN82" s="252">
        <v>52.8</v>
      </c>
      <c r="BO82" s="252">
        <v>70.8</v>
      </c>
      <c r="BP82" s="252">
        <v>5.5</v>
      </c>
      <c r="BQ82" s="252">
        <v>41.3</v>
      </c>
      <c r="BR82" s="252">
        <v>65</v>
      </c>
      <c r="BS82" s="252">
        <v>57.5</v>
      </c>
      <c r="BT82" s="253">
        <v>9</v>
      </c>
      <c r="BU82" s="252">
        <v>7.7</v>
      </c>
      <c r="BV82" s="253">
        <v>55.4</v>
      </c>
      <c r="BW82" s="252">
        <v>55</v>
      </c>
      <c r="BX82" s="252">
        <v>0</v>
      </c>
      <c r="BY82" s="252">
        <v>0</v>
      </c>
      <c r="BZ82" s="252">
        <v>0</v>
      </c>
      <c r="CA82" s="252">
        <v>0</v>
      </c>
      <c r="CB82" s="252">
        <f t="array" ref="CB82:CB100">TRANSPOSE(CC81:FL81)</f>
        <v>0</v>
      </c>
      <c r="CC82" s="257">
        <v>0</v>
      </c>
      <c r="CD82" s="302">
        <v>56.8</v>
      </c>
      <c r="CE82" s="302">
        <v>61.5</v>
      </c>
      <c r="CF82" s="302">
        <v>28</v>
      </c>
      <c r="CG82" s="253"/>
      <c r="CH82" s="302">
        <v>46.9</v>
      </c>
      <c r="CI82" s="302">
        <v>60.1</v>
      </c>
      <c r="CJ82" s="302">
        <v>59.4</v>
      </c>
      <c r="CK82" s="302">
        <v>24.6</v>
      </c>
      <c r="CL82" s="302">
        <v>60.4</v>
      </c>
      <c r="CM82" s="253"/>
      <c r="CN82" s="252"/>
      <c r="CO82" s="252"/>
      <c r="CP82" s="252"/>
      <c r="CQ82" s="252"/>
      <c r="CR82" s="252"/>
      <c r="CS82" s="252"/>
      <c r="CT82" s="252"/>
      <c r="CU82" s="252"/>
      <c r="CV82" s="268" t="str">
        <f t="shared" si="1"/>
        <v>DL</v>
      </c>
      <c r="CW82" s="219">
        <v>78</v>
      </c>
    </row>
    <row r="83" spans="1:101" s="220" customFormat="1" x14ac:dyDescent="0.2">
      <c r="A83" s="221" t="s">
        <v>229</v>
      </c>
      <c r="B83" s="219">
        <v>79</v>
      </c>
      <c r="C83" s="246" t="s">
        <v>219</v>
      </c>
      <c r="D83" s="254">
        <v>34.9</v>
      </c>
      <c r="E83" s="253">
        <v>37.6</v>
      </c>
      <c r="F83" s="253">
        <v>31.3</v>
      </c>
      <c r="G83" s="252">
        <v>30.5</v>
      </c>
      <c r="H83" s="252">
        <v>31.9</v>
      </c>
      <c r="I83" s="252">
        <v>37.700000000000003</v>
      </c>
      <c r="J83" s="252">
        <v>14.2</v>
      </c>
      <c r="K83" s="252">
        <v>36.799999999999997</v>
      </c>
      <c r="L83" s="252">
        <v>30.5</v>
      </c>
      <c r="M83" s="252">
        <v>31</v>
      </c>
      <c r="N83" s="252">
        <v>32.700000000000003</v>
      </c>
      <c r="O83" s="252">
        <v>2.2999999999999998</v>
      </c>
      <c r="P83" s="252">
        <v>29.4</v>
      </c>
      <c r="Q83" s="252">
        <v>29.6</v>
      </c>
      <c r="R83" s="252">
        <v>33.299999999999997</v>
      </c>
      <c r="S83" s="252">
        <v>34.5</v>
      </c>
      <c r="T83" s="252">
        <v>29.3</v>
      </c>
      <c r="U83" s="252">
        <v>29.8</v>
      </c>
      <c r="V83" s="252">
        <v>43.2</v>
      </c>
      <c r="W83" s="252">
        <v>55.1</v>
      </c>
      <c r="X83" s="252">
        <v>44.7</v>
      </c>
      <c r="Y83" s="252">
        <v>45.4</v>
      </c>
      <c r="Z83" s="252">
        <v>46.2</v>
      </c>
      <c r="AA83" s="252">
        <v>54.4</v>
      </c>
      <c r="AB83" s="252">
        <v>46.1</v>
      </c>
      <c r="AC83" s="252">
        <v>46.5</v>
      </c>
      <c r="AD83" s="252">
        <v>45.9</v>
      </c>
      <c r="AE83" s="252">
        <v>39.700000000000003</v>
      </c>
      <c r="AF83" s="252">
        <v>42.3</v>
      </c>
      <c r="AG83" s="252">
        <v>44</v>
      </c>
      <c r="AH83" s="252">
        <v>48.9</v>
      </c>
      <c r="AI83" s="252">
        <v>46.4</v>
      </c>
      <c r="AJ83" s="252">
        <v>35.700000000000003</v>
      </c>
      <c r="AK83" s="252">
        <v>29.1</v>
      </c>
      <c r="AL83" s="252">
        <v>26.6</v>
      </c>
      <c r="AM83" s="252">
        <v>36.799999999999997</v>
      </c>
      <c r="AN83" s="252">
        <v>16.7</v>
      </c>
      <c r="AO83" s="252">
        <v>16.600000000000001</v>
      </c>
      <c r="AP83" s="252">
        <v>39.6</v>
      </c>
      <c r="AQ83" s="252">
        <v>2.8</v>
      </c>
      <c r="AR83" s="252">
        <v>3.7</v>
      </c>
      <c r="AS83" s="252">
        <v>3.1</v>
      </c>
      <c r="AT83" s="252">
        <v>3</v>
      </c>
      <c r="AU83" s="252">
        <v>1.6</v>
      </c>
      <c r="AV83" s="252">
        <v>2.5</v>
      </c>
      <c r="AW83" s="252">
        <v>1.5</v>
      </c>
      <c r="AX83" s="252">
        <v>2.5</v>
      </c>
      <c r="AY83" s="252">
        <v>10.3</v>
      </c>
      <c r="AZ83" s="252">
        <v>30.6</v>
      </c>
      <c r="BA83" s="252">
        <v>8.1999999999999993</v>
      </c>
      <c r="BB83" s="252">
        <v>10.1</v>
      </c>
      <c r="BC83" s="252">
        <v>8.9</v>
      </c>
      <c r="BD83" s="252">
        <v>8.9</v>
      </c>
      <c r="BE83" s="252">
        <v>34.9</v>
      </c>
      <c r="BF83" s="252">
        <v>12.7</v>
      </c>
      <c r="BG83" s="252">
        <v>11.6</v>
      </c>
      <c r="BH83" s="252">
        <v>15.5</v>
      </c>
      <c r="BI83" s="252">
        <v>22.1</v>
      </c>
      <c r="BJ83" s="252">
        <v>15.2</v>
      </c>
      <c r="BK83" s="252">
        <v>13.4</v>
      </c>
      <c r="BL83" s="252">
        <v>13.9</v>
      </c>
      <c r="BM83" s="252">
        <v>47.5</v>
      </c>
      <c r="BN83" s="252">
        <v>14.3</v>
      </c>
      <c r="BO83" s="252">
        <v>16.8</v>
      </c>
      <c r="BP83" s="252">
        <v>53.4</v>
      </c>
      <c r="BQ83" s="252">
        <v>16</v>
      </c>
      <c r="BR83" s="252">
        <v>7.9</v>
      </c>
      <c r="BS83" s="252">
        <v>2.1</v>
      </c>
      <c r="BT83" s="253">
        <v>50.5</v>
      </c>
      <c r="BU83" s="252">
        <v>49.5</v>
      </c>
      <c r="BV83" s="253">
        <v>2</v>
      </c>
      <c r="BW83" s="252">
        <v>2.5</v>
      </c>
      <c r="BX83" s="252">
        <v>0</v>
      </c>
      <c r="BY83" s="252">
        <v>0</v>
      </c>
      <c r="BZ83" s="252">
        <v>0</v>
      </c>
      <c r="CA83" s="252">
        <v>0</v>
      </c>
      <c r="CB83" s="252">
        <v>0</v>
      </c>
      <c r="CC83" s="252">
        <f t="array" ref="CC83:CC100">TRANSPOSE(CD82:FM82)</f>
        <v>56.8</v>
      </c>
      <c r="CD83" s="257">
        <v>0</v>
      </c>
      <c r="CE83" s="302">
        <v>32.200000000000003</v>
      </c>
      <c r="CF83" s="302">
        <v>32</v>
      </c>
      <c r="CG83" s="253"/>
      <c r="CH83" s="302">
        <v>12.4</v>
      </c>
      <c r="CI83" s="302">
        <v>31.2</v>
      </c>
      <c r="CJ83" s="302">
        <v>30.6</v>
      </c>
      <c r="CK83" s="302">
        <v>33.799999999999997</v>
      </c>
      <c r="CL83" s="302">
        <v>31.6</v>
      </c>
      <c r="CM83" s="253"/>
      <c r="CN83" s="252"/>
      <c r="CO83" s="252"/>
      <c r="CP83" s="252"/>
      <c r="CQ83" s="252"/>
      <c r="CR83" s="252"/>
      <c r="CS83" s="252"/>
      <c r="CT83" s="252"/>
      <c r="CU83" s="252"/>
      <c r="CV83" s="268" t="str">
        <f t="shared" si="1"/>
        <v>CAA</v>
      </c>
      <c r="CW83" s="219">
        <v>79</v>
      </c>
    </row>
    <row r="84" spans="1:101" s="220" customFormat="1" x14ac:dyDescent="0.2">
      <c r="A84" s="273" t="s">
        <v>241</v>
      </c>
      <c r="B84" s="219">
        <v>80</v>
      </c>
      <c r="C84" s="246" t="s">
        <v>270</v>
      </c>
      <c r="D84" s="254">
        <v>26.3</v>
      </c>
      <c r="E84" s="253">
        <v>42.3</v>
      </c>
      <c r="F84" s="253">
        <v>33.9</v>
      </c>
      <c r="G84" s="252">
        <v>20</v>
      </c>
      <c r="H84" s="252">
        <v>36.1</v>
      </c>
      <c r="I84" s="252">
        <v>41.9</v>
      </c>
      <c r="J84" s="252">
        <v>30.9</v>
      </c>
      <c r="K84" s="252">
        <v>28.2</v>
      </c>
      <c r="L84" s="252">
        <v>34.799999999999997</v>
      </c>
      <c r="M84" s="252">
        <v>36.1</v>
      </c>
      <c r="N84" s="252">
        <v>35.799999999999997</v>
      </c>
      <c r="O84" s="252">
        <v>29</v>
      </c>
      <c r="P84" s="252">
        <v>34.5</v>
      </c>
      <c r="Q84" s="252">
        <v>34.700000000000003</v>
      </c>
      <c r="R84" s="252">
        <v>35.299999999999997</v>
      </c>
      <c r="S84" s="252">
        <v>20.7</v>
      </c>
      <c r="T84" s="252">
        <v>20.7</v>
      </c>
      <c r="U84" s="252">
        <v>34.799999999999997</v>
      </c>
      <c r="V84" s="252">
        <v>48.3</v>
      </c>
      <c r="W84" s="252">
        <v>59.8</v>
      </c>
      <c r="X84" s="252">
        <v>48.8</v>
      </c>
      <c r="Y84" s="252">
        <v>50</v>
      </c>
      <c r="Z84" s="252">
        <v>50.9</v>
      </c>
      <c r="AA84" s="252">
        <v>59.1</v>
      </c>
      <c r="AB84" s="252">
        <v>50.8</v>
      </c>
      <c r="AC84" s="252">
        <v>51.2</v>
      </c>
      <c r="AD84" s="252">
        <v>50.1</v>
      </c>
      <c r="AE84" s="252">
        <v>44.4</v>
      </c>
      <c r="AF84" s="252">
        <v>47</v>
      </c>
      <c r="AG84" s="252">
        <v>47.2</v>
      </c>
      <c r="AH84" s="252">
        <v>53.6</v>
      </c>
      <c r="AI84" s="252">
        <v>50.6</v>
      </c>
      <c r="AJ84" s="252">
        <v>28.2</v>
      </c>
      <c r="AK84" s="252">
        <v>1.8</v>
      </c>
      <c r="AL84" s="252">
        <v>14.9</v>
      </c>
      <c r="AM84" s="252">
        <v>29.4</v>
      </c>
      <c r="AN84" s="252">
        <v>48.3</v>
      </c>
      <c r="AO84" s="252">
        <v>48.1</v>
      </c>
      <c r="AP84" s="252">
        <v>66.400000000000006</v>
      </c>
      <c r="AQ84" s="252">
        <v>29.4</v>
      </c>
      <c r="AR84" s="252">
        <v>32</v>
      </c>
      <c r="AS84" s="252">
        <v>29.5</v>
      </c>
      <c r="AT84" s="252">
        <v>31.2</v>
      </c>
      <c r="AU84" s="252">
        <v>30.2</v>
      </c>
      <c r="AV84" s="252">
        <v>30.9</v>
      </c>
      <c r="AW84" s="252">
        <v>30.2</v>
      </c>
      <c r="AX84" s="252">
        <v>29.4</v>
      </c>
      <c r="AY84" s="252">
        <v>38.6</v>
      </c>
      <c r="AZ84" s="252">
        <v>30.1</v>
      </c>
      <c r="BA84" s="252">
        <v>25.6</v>
      </c>
      <c r="BB84" s="252">
        <v>23.4</v>
      </c>
      <c r="BC84" s="252">
        <v>25.4</v>
      </c>
      <c r="BD84" s="252">
        <v>25.4</v>
      </c>
      <c r="BE84" s="252">
        <v>29.5</v>
      </c>
      <c r="BF84" s="252">
        <v>29.4</v>
      </c>
      <c r="BG84" s="252">
        <v>28.3</v>
      </c>
      <c r="BH84" s="252">
        <v>32.200000000000003</v>
      </c>
      <c r="BI84" s="252">
        <v>38.799999999999997</v>
      </c>
      <c r="BJ84" s="252">
        <v>31.9</v>
      </c>
      <c r="BK84" s="252">
        <v>30.1</v>
      </c>
      <c r="BL84" s="252">
        <v>30.6</v>
      </c>
      <c r="BM84" s="252">
        <v>72.3</v>
      </c>
      <c r="BN84" s="252">
        <v>38.700000000000003</v>
      </c>
      <c r="BO84" s="252">
        <v>44</v>
      </c>
      <c r="BP84" s="252">
        <v>58.1</v>
      </c>
      <c r="BQ84" s="252">
        <v>32.700000000000003</v>
      </c>
      <c r="BR84" s="252">
        <v>39.4</v>
      </c>
      <c r="BS84" s="252">
        <v>31.8</v>
      </c>
      <c r="BT84" s="253">
        <v>53.9</v>
      </c>
      <c r="BU84" s="252">
        <v>54.2</v>
      </c>
      <c r="BV84" s="253">
        <v>29.8</v>
      </c>
      <c r="BW84" s="252">
        <v>29.4</v>
      </c>
      <c r="BX84" s="252">
        <v>0</v>
      </c>
      <c r="BY84" s="252">
        <v>0</v>
      </c>
      <c r="BZ84" s="252">
        <v>0</v>
      </c>
      <c r="CA84" s="252">
        <v>0</v>
      </c>
      <c r="CB84" s="252">
        <v>0</v>
      </c>
      <c r="CC84" s="252">
        <v>61.5</v>
      </c>
      <c r="CD84" s="252">
        <f t="array" ref="CD84:CD100">TRANSPOSE(CE83:FN83)</f>
        <v>32.200000000000003</v>
      </c>
      <c r="CE84" s="257">
        <v>0</v>
      </c>
      <c r="CF84" s="302">
        <v>33.5</v>
      </c>
      <c r="CG84" s="253"/>
      <c r="CH84" s="302">
        <v>27.8</v>
      </c>
      <c r="CI84" s="302">
        <v>1.1000000000000001</v>
      </c>
      <c r="CJ84" s="302">
        <v>1.2</v>
      </c>
      <c r="CK84" s="302">
        <v>36</v>
      </c>
      <c r="CL84" s="302">
        <v>1.5</v>
      </c>
      <c r="CM84" s="253"/>
      <c r="CN84" s="252"/>
      <c r="CO84" s="252"/>
      <c r="CP84" s="252"/>
      <c r="CQ84" s="252"/>
      <c r="CR84" s="252"/>
      <c r="CS84" s="252"/>
      <c r="CT84" s="252"/>
      <c r="CU84" s="252"/>
      <c r="CV84" s="268" t="str">
        <f t="shared" si="1"/>
        <v>CDO</v>
      </c>
      <c r="CW84" s="219">
        <v>80</v>
      </c>
    </row>
    <row r="85" spans="1:101" s="220" customFormat="1" x14ac:dyDescent="0.2">
      <c r="A85" s="273" t="s">
        <v>204</v>
      </c>
      <c r="B85" s="219">
        <v>81</v>
      </c>
      <c r="C85" s="246" t="s">
        <v>38</v>
      </c>
      <c r="D85" s="254">
        <v>11.3</v>
      </c>
      <c r="E85" s="253">
        <v>9.5</v>
      </c>
      <c r="F85" s="253">
        <v>0.9</v>
      </c>
      <c r="G85" s="252">
        <v>14.2</v>
      </c>
      <c r="H85" s="252">
        <v>3.1</v>
      </c>
      <c r="I85" s="252">
        <v>6.8</v>
      </c>
      <c r="J85" s="252">
        <v>17.600000000000001</v>
      </c>
      <c r="K85" s="252">
        <v>10.9</v>
      </c>
      <c r="L85" s="252">
        <v>2.1</v>
      </c>
      <c r="M85" s="252">
        <v>3.4</v>
      </c>
      <c r="N85" s="252">
        <v>4.7</v>
      </c>
      <c r="O85" s="252">
        <v>28.5</v>
      </c>
      <c r="P85" s="252">
        <v>1.8</v>
      </c>
      <c r="Q85" s="252">
        <v>2</v>
      </c>
      <c r="R85" s="252">
        <v>4.0999999999999996</v>
      </c>
      <c r="S85" s="252">
        <v>10.9</v>
      </c>
      <c r="T85" s="252">
        <v>12.9</v>
      </c>
      <c r="U85" s="252">
        <v>2.1</v>
      </c>
      <c r="V85" s="252">
        <v>15.6</v>
      </c>
      <c r="W85" s="252">
        <v>28</v>
      </c>
      <c r="X85" s="252">
        <v>17.600000000000001</v>
      </c>
      <c r="Y85" s="252">
        <v>18.3</v>
      </c>
      <c r="Z85" s="252">
        <v>19.100000000000001</v>
      </c>
      <c r="AA85" s="252">
        <v>27.3</v>
      </c>
      <c r="AB85" s="252">
        <v>19</v>
      </c>
      <c r="AC85" s="252">
        <v>19.5</v>
      </c>
      <c r="AD85" s="252">
        <v>18.8</v>
      </c>
      <c r="AE85" s="252">
        <v>12.6</v>
      </c>
      <c r="AF85" s="252">
        <v>15.2</v>
      </c>
      <c r="AG85" s="252">
        <v>14.5</v>
      </c>
      <c r="AH85" s="252">
        <v>21.8</v>
      </c>
      <c r="AI85" s="252">
        <v>19.3</v>
      </c>
      <c r="AJ85" s="252">
        <v>5.4</v>
      </c>
      <c r="AK85" s="252">
        <v>31.4</v>
      </c>
      <c r="AL85" s="252">
        <v>18.7</v>
      </c>
      <c r="AM85" s="252">
        <v>6.5</v>
      </c>
      <c r="AN85" s="252">
        <v>53.9</v>
      </c>
      <c r="AO85" s="252">
        <v>48.1</v>
      </c>
      <c r="AP85" s="252">
        <v>66.2</v>
      </c>
      <c r="AQ85" s="252">
        <v>29.4</v>
      </c>
      <c r="AR85" s="252">
        <v>31.8</v>
      </c>
      <c r="AS85" s="252">
        <v>29.3</v>
      </c>
      <c r="AT85" s="252">
        <v>31</v>
      </c>
      <c r="AU85" s="252">
        <v>30</v>
      </c>
      <c r="AV85" s="252">
        <v>30.7</v>
      </c>
      <c r="AW85" s="252">
        <v>30.1</v>
      </c>
      <c r="AX85" s="252">
        <v>29.3</v>
      </c>
      <c r="AY85" s="252">
        <v>38.4</v>
      </c>
      <c r="AZ85" s="252">
        <v>3.8</v>
      </c>
      <c r="BA85" s="252">
        <v>23.3</v>
      </c>
      <c r="BB85" s="252">
        <v>24.4</v>
      </c>
      <c r="BC85" s="252">
        <v>23.1</v>
      </c>
      <c r="BD85" s="252">
        <v>23.1</v>
      </c>
      <c r="BE85" s="252">
        <v>4.5</v>
      </c>
      <c r="BF85" s="252">
        <v>19.7</v>
      </c>
      <c r="BG85" s="252">
        <v>21.4</v>
      </c>
      <c r="BH85" s="252">
        <v>17.3</v>
      </c>
      <c r="BI85" s="252">
        <v>11.9</v>
      </c>
      <c r="BJ85" s="252">
        <v>16.399999999999999</v>
      </c>
      <c r="BK85" s="252">
        <v>18.399999999999999</v>
      </c>
      <c r="BL85" s="252">
        <v>19.100000000000001</v>
      </c>
      <c r="BM85" s="252">
        <v>52.8</v>
      </c>
      <c r="BN85" s="252">
        <v>30.1</v>
      </c>
      <c r="BO85" s="252">
        <v>45</v>
      </c>
      <c r="BP85" s="252">
        <v>26.3</v>
      </c>
      <c r="BQ85" s="252">
        <v>15.5</v>
      </c>
      <c r="BR85" s="252">
        <v>39.200000000000003</v>
      </c>
      <c r="BS85" s="252">
        <v>31.6</v>
      </c>
      <c r="BT85" s="253">
        <v>21.1</v>
      </c>
      <c r="BU85" s="252">
        <v>20.7</v>
      </c>
      <c r="BV85" s="253">
        <v>29.6</v>
      </c>
      <c r="BW85" s="252">
        <v>29.2</v>
      </c>
      <c r="BX85" s="252">
        <v>0</v>
      </c>
      <c r="BY85" s="252">
        <v>0</v>
      </c>
      <c r="BZ85" s="252">
        <v>0</v>
      </c>
      <c r="CA85" s="252">
        <v>0</v>
      </c>
      <c r="CB85" s="252">
        <v>0</v>
      </c>
      <c r="CC85" s="252">
        <v>28</v>
      </c>
      <c r="CD85" s="252">
        <v>32</v>
      </c>
      <c r="CE85" s="252">
        <f t="array" ref="CE85:CE100">TRANSPOSE(CF84:FO84)</f>
        <v>33.5</v>
      </c>
      <c r="CF85" s="257">
        <v>0</v>
      </c>
      <c r="CG85" s="253"/>
      <c r="CH85" s="302">
        <v>31.9</v>
      </c>
      <c r="CI85" s="302">
        <v>32.6</v>
      </c>
      <c r="CJ85" s="302">
        <v>32</v>
      </c>
      <c r="CK85" s="302">
        <v>4.7</v>
      </c>
      <c r="CL85" s="302">
        <v>33</v>
      </c>
      <c r="CM85" s="253"/>
      <c r="CN85" s="252"/>
      <c r="CO85" s="252"/>
      <c r="CP85" s="252"/>
      <c r="CQ85" s="252"/>
      <c r="CR85" s="252"/>
      <c r="CS85" s="252"/>
      <c r="CT85" s="252"/>
      <c r="CU85" s="252"/>
      <c r="CV85" s="268" t="str">
        <f t="shared" si="1"/>
        <v>PA</v>
      </c>
      <c r="CW85" s="219">
        <v>81</v>
      </c>
    </row>
    <row r="86" spans="1:101" s="220" customFormat="1" x14ac:dyDescent="0.2">
      <c r="A86" s="273"/>
      <c r="B86" s="219">
        <v>82</v>
      </c>
      <c r="C86" s="246" t="s">
        <v>293</v>
      </c>
      <c r="D86" s="254">
        <v>0</v>
      </c>
      <c r="E86" s="253">
        <v>0</v>
      </c>
      <c r="F86" s="253">
        <v>0</v>
      </c>
      <c r="G86" s="252">
        <v>0</v>
      </c>
      <c r="H86" s="252">
        <v>0</v>
      </c>
      <c r="I86" s="252">
        <v>0</v>
      </c>
      <c r="J86" s="252">
        <v>0</v>
      </c>
      <c r="K86" s="252">
        <v>0</v>
      </c>
      <c r="L86" s="252">
        <v>0</v>
      </c>
      <c r="M86" s="252">
        <v>0</v>
      </c>
      <c r="N86" s="252">
        <v>0</v>
      </c>
      <c r="O86" s="252">
        <v>0</v>
      </c>
      <c r="P86" s="252">
        <v>0</v>
      </c>
      <c r="Q86" s="252">
        <v>0</v>
      </c>
      <c r="R86" s="252">
        <v>0</v>
      </c>
      <c r="S86" s="252">
        <v>0</v>
      </c>
      <c r="T86" s="252">
        <v>0</v>
      </c>
      <c r="U86" s="252">
        <v>0</v>
      </c>
      <c r="V86" s="252">
        <v>0</v>
      </c>
      <c r="W86" s="252">
        <v>0</v>
      </c>
      <c r="X86" s="252">
        <v>0</v>
      </c>
      <c r="Y86" s="252">
        <v>0</v>
      </c>
      <c r="Z86" s="252">
        <v>0</v>
      </c>
      <c r="AA86" s="252">
        <v>0</v>
      </c>
      <c r="AB86" s="252">
        <v>0</v>
      </c>
      <c r="AC86" s="252">
        <v>0</v>
      </c>
      <c r="AD86" s="252">
        <v>0</v>
      </c>
      <c r="AE86" s="252">
        <v>0</v>
      </c>
      <c r="AF86" s="252">
        <v>0</v>
      </c>
      <c r="AG86" s="252">
        <v>0</v>
      </c>
      <c r="AH86" s="252">
        <v>0</v>
      </c>
      <c r="AI86" s="252">
        <v>0</v>
      </c>
      <c r="AJ86" s="252">
        <v>0</v>
      </c>
      <c r="AK86" s="252">
        <v>0</v>
      </c>
      <c r="AL86" s="252">
        <v>0</v>
      </c>
      <c r="AM86" s="252">
        <v>0</v>
      </c>
      <c r="AN86" s="252">
        <v>0</v>
      </c>
      <c r="AO86" s="252">
        <v>0</v>
      </c>
      <c r="AP86" s="252">
        <v>0</v>
      </c>
      <c r="AQ86" s="252">
        <v>0</v>
      </c>
      <c r="AR86" s="252">
        <v>0</v>
      </c>
      <c r="AS86" s="252">
        <v>0</v>
      </c>
      <c r="AT86" s="252">
        <v>0</v>
      </c>
      <c r="AU86" s="252">
        <v>0</v>
      </c>
      <c r="AV86" s="252">
        <v>0</v>
      </c>
      <c r="AW86" s="252">
        <v>0</v>
      </c>
      <c r="AX86" s="252">
        <v>0</v>
      </c>
      <c r="AY86" s="252">
        <v>0</v>
      </c>
      <c r="AZ86" s="252">
        <v>0</v>
      </c>
      <c r="BA86" s="252">
        <v>0</v>
      </c>
      <c r="BB86" s="252">
        <v>0</v>
      </c>
      <c r="BC86" s="252">
        <v>0</v>
      </c>
      <c r="BD86" s="252">
        <v>0</v>
      </c>
      <c r="BE86" s="252">
        <v>0</v>
      </c>
      <c r="BF86" s="252">
        <v>0</v>
      </c>
      <c r="BG86" s="252">
        <v>0</v>
      </c>
      <c r="BH86" s="252">
        <v>0</v>
      </c>
      <c r="BI86" s="252">
        <v>0</v>
      </c>
      <c r="BJ86" s="252">
        <v>0</v>
      </c>
      <c r="BK86" s="252">
        <v>0</v>
      </c>
      <c r="BL86" s="252">
        <v>0</v>
      </c>
      <c r="BM86" s="252">
        <v>0</v>
      </c>
      <c r="BN86" s="252">
        <v>0</v>
      </c>
      <c r="BO86" s="252">
        <v>0</v>
      </c>
      <c r="BP86" s="252">
        <v>0</v>
      </c>
      <c r="BQ86" s="252">
        <v>0</v>
      </c>
      <c r="BR86" s="252">
        <v>0</v>
      </c>
      <c r="BS86" s="252">
        <v>0</v>
      </c>
      <c r="BT86" s="253">
        <v>0</v>
      </c>
      <c r="BU86" s="252">
        <v>0</v>
      </c>
      <c r="BV86" s="253">
        <v>0</v>
      </c>
      <c r="BW86" s="252">
        <v>0</v>
      </c>
      <c r="BX86" s="252">
        <v>0</v>
      </c>
      <c r="BY86" s="252">
        <v>0</v>
      </c>
      <c r="BZ86" s="252">
        <v>0</v>
      </c>
      <c r="CA86" s="252">
        <v>0</v>
      </c>
      <c r="CB86" s="252">
        <v>0</v>
      </c>
      <c r="CC86" s="252">
        <v>0</v>
      </c>
      <c r="CD86" s="252">
        <v>0</v>
      </c>
      <c r="CE86" s="252">
        <v>0</v>
      </c>
      <c r="CF86" s="252">
        <f t="array" ref="CF86:CF100">TRANSPOSE(CG85:FP85)</f>
        <v>0</v>
      </c>
      <c r="CG86" s="257">
        <v>0</v>
      </c>
      <c r="CH86" s="313">
        <v>0</v>
      </c>
      <c r="CI86" s="302">
        <v>27.2</v>
      </c>
      <c r="CJ86" s="302">
        <v>26.5</v>
      </c>
      <c r="CK86" s="302">
        <v>23</v>
      </c>
      <c r="CL86" s="302">
        <v>27.5</v>
      </c>
      <c r="CM86" s="253"/>
      <c r="CN86" s="252"/>
      <c r="CO86" s="252"/>
      <c r="CP86" s="252"/>
      <c r="CQ86" s="252"/>
      <c r="CR86" s="252"/>
      <c r="CS86" s="252"/>
      <c r="CT86" s="252"/>
      <c r="CU86" s="252"/>
      <c r="CV86" s="268" t="str">
        <f t="shared" si="1"/>
        <v>New 15</v>
      </c>
      <c r="CW86" s="219">
        <v>82</v>
      </c>
    </row>
    <row r="87" spans="1:101" s="220" customFormat="1" x14ac:dyDescent="0.2">
      <c r="A87" s="273" t="s">
        <v>249</v>
      </c>
      <c r="B87" s="219">
        <v>83</v>
      </c>
      <c r="C87" s="246" t="s">
        <v>250</v>
      </c>
      <c r="D87" s="254">
        <v>25.1</v>
      </c>
      <c r="E87" s="253">
        <v>21.6</v>
      </c>
      <c r="F87" s="253">
        <v>21.5</v>
      </c>
      <c r="G87" s="252">
        <v>20.2</v>
      </c>
      <c r="H87" s="252">
        <v>22.1</v>
      </c>
      <c r="I87" s="252">
        <v>27.9</v>
      </c>
      <c r="J87" s="252">
        <v>4.3</v>
      </c>
      <c r="K87" s="252">
        <v>27</v>
      </c>
      <c r="L87" s="252">
        <v>19.600000000000001</v>
      </c>
      <c r="M87" s="252">
        <v>21.1</v>
      </c>
      <c r="N87" s="252">
        <v>22.9</v>
      </c>
      <c r="O87" s="252">
        <v>9.1999999999999993</v>
      </c>
      <c r="P87" s="252">
        <v>19.600000000000001</v>
      </c>
      <c r="Q87" s="252">
        <v>19.8</v>
      </c>
      <c r="R87" s="252">
        <v>23.5</v>
      </c>
      <c r="S87" s="252">
        <v>24.6</v>
      </c>
      <c r="T87" s="252">
        <v>19.5</v>
      </c>
      <c r="U87" s="252">
        <v>19.899999999999999</v>
      </c>
      <c r="V87" s="252">
        <v>33.4</v>
      </c>
      <c r="W87" s="252">
        <v>45.3</v>
      </c>
      <c r="X87" s="252">
        <v>34.799999999999997</v>
      </c>
      <c r="Y87" s="252">
        <v>35.5</v>
      </c>
      <c r="Z87" s="252">
        <v>36.4</v>
      </c>
      <c r="AA87" s="252">
        <v>44.6</v>
      </c>
      <c r="AB87" s="252">
        <v>36.299999999999997</v>
      </c>
      <c r="AC87" s="252">
        <v>36.700000000000003</v>
      </c>
      <c r="AD87" s="252">
        <v>36.1</v>
      </c>
      <c r="AE87" s="252">
        <v>29.9</v>
      </c>
      <c r="AF87" s="252">
        <v>32.5</v>
      </c>
      <c r="AG87" s="252">
        <v>36.799999999999997</v>
      </c>
      <c r="AH87" s="252">
        <v>39.1</v>
      </c>
      <c r="AI87" s="252">
        <v>36.6</v>
      </c>
      <c r="AJ87" s="252">
        <v>25.9</v>
      </c>
      <c r="AK87" s="252">
        <v>26</v>
      </c>
      <c r="AL87" s="252">
        <v>25.4</v>
      </c>
      <c r="AM87" s="252">
        <v>27</v>
      </c>
      <c r="AN87" s="252">
        <v>28.3</v>
      </c>
      <c r="AO87" s="252">
        <v>28.2</v>
      </c>
      <c r="AP87" s="252">
        <v>46.5</v>
      </c>
      <c r="AQ87" s="252">
        <v>9.6999999999999993</v>
      </c>
      <c r="AR87" s="252">
        <v>12.1</v>
      </c>
      <c r="AS87" s="252">
        <v>9.5</v>
      </c>
      <c r="AT87" s="252">
        <v>11.2</v>
      </c>
      <c r="AU87" s="252">
        <v>10.3</v>
      </c>
      <c r="AV87" s="252">
        <v>10.9</v>
      </c>
      <c r="AW87" s="252">
        <v>10.3</v>
      </c>
      <c r="AX87" s="252">
        <v>9.5</v>
      </c>
      <c r="AY87" s="252">
        <v>18.7</v>
      </c>
      <c r="AZ87" s="252">
        <v>24.3</v>
      </c>
      <c r="BA87" s="252">
        <v>3.5</v>
      </c>
      <c r="BB87" s="252">
        <v>4.7</v>
      </c>
      <c r="BC87" s="252">
        <v>3.4</v>
      </c>
      <c r="BD87" s="252">
        <v>3.4</v>
      </c>
      <c r="BE87" s="252">
        <v>25.1</v>
      </c>
      <c r="BF87" s="252">
        <v>2.2999999999999998</v>
      </c>
      <c r="BG87" s="252">
        <v>0.2</v>
      </c>
      <c r="BH87" s="252">
        <v>5.7</v>
      </c>
      <c r="BI87" s="252">
        <v>12.3</v>
      </c>
      <c r="BJ87" s="252">
        <v>5.4</v>
      </c>
      <c r="BK87" s="252">
        <v>2.7</v>
      </c>
      <c r="BL87" s="252">
        <v>4.0999999999999996</v>
      </c>
      <c r="BM87" s="252">
        <v>46.5</v>
      </c>
      <c r="BN87" s="252">
        <v>12.9</v>
      </c>
      <c r="BO87" s="252">
        <v>25.2</v>
      </c>
      <c r="BP87" s="252">
        <v>43.6</v>
      </c>
      <c r="BQ87" s="252">
        <v>6.2</v>
      </c>
      <c r="BR87" s="252">
        <v>19.5</v>
      </c>
      <c r="BS87" s="252">
        <v>11.9</v>
      </c>
      <c r="BT87" s="253">
        <v>39.700000000000003</v>
      </c>
      <c r="BU87" s="252">
        <v>39.700000000000003</v>
      </c>
      <c r="BV87" s="253">
        <v>10</v>
      </c>
      <c r="BW87" s="252">
        <v>9.4</v>
      </c>
      <c r="BX87" s="252">
        <v>0</v>
      </c>
      <c r="BY87" s="252">
        <v>0</v>
      </c>
      <c r="BZ87" s="252">
        <v>0</v>
      </c>
      <c r="CA87" s="252">
        <v>0</v>
      </c>
      <c r="CB87" s="252">
        <v>0</v>
      </c>
      <c r="CC87" s="252">
        <v>46.9</v>
      </c>
      <c r="CD87" s="252">
        <v>12.4</v>
      </c>
      <c r="CE87" s="252">
        <v>27.8</v>
      </c>
      <c r="CF87" s="252">
        <v>31.9</v>
      </c>
      <c r="CG87" s="252">
        <f t="array" ref="CG87:CG100">TRANSPOSE(CH86:FQ86)</f>
        <v>0</v>
      </c>
      <c r="CH87" s="257">
        <v>0</v>
      </c>
      <c r="CI87" s="302">
        <v>27.2</v>
      </c>
      <c r="CJ87" s="302">
        <v>26.5</v>
      </c>
      <c r="CK87" s="302">
        <v>23</v>
      </c>
      <c r="CL87" s="302">
        <v>27.5</v>
      </c>
      <c r="CM87" s="253"/>
      <c r="CN87" s="252"/>
      <c r="CO87" s="252"/>
      <c r="CP87" s="252"/>
      <c r="CQ87" s="252"/>
      <c r="CR87" s="252"/>
      <c r="CS87" s="252"/>
      <c r="CT87" s="252"/>
      <c r="CU87" s="252"/>
      <c r="CV87" s="268" t="str">
        <f t="shared" si="1"/>
        <v>WMA</v>
      </c>
      <c r="CW87" s="219">
        <v>83</v>
      </c>
    </row>
    <row r="88" spans="1:101" s="220" customFormat="1" x14ac:dyDescent="0.2">
      <c r="A88" s="273" t="s">
        <v>251</v>
      </c>
      <c r="B88" s="219">
        <v>84</v>
      </c>
      <c r="C88" s="246" t="s">
        <v>252</v>
      </c>
      <c r="D88" s="254">
        <v>25.3</v>
      </c>
      <c r="E88" s="253">
        <v>41.3</v>
      </c>
      <c r="F88" s="253">
        <v>32.9</v>
      </c>
      <c r="G88" s="252">
        <v>19.100000000000001</v>
      </c>
      <c r="H88" s="252">
        <v>35.200000000000003</v>
      </c>
      <c r="I88" s="252">
        <v>41.1</v>
      </c>
      <c r="J88" s="252">
        <v>29.9</v>
      </c>
      <c r="K88" s="252">
        <v>27.3</v>
      </c>
      <c r="L88" s="252">
        <v>33.9</v>
      </c>
      <c r="M88" s="252">
        <v>35.200000000000003</v>
      </c>
      <c r="N88" s="252">
        <v>34.9</v>
      </c>
      <c r="O88" s="252">
        <v>28.3</v>
      </c>
      <c r="P88" s="252">
        <v>33.6</v>
      </c>
      <c r="Q88" s="252">
        <v>33.799999999999997</v>
      </c>
      <c r="R88" s="252">
        <v>34.299999999999997</v>
      </c>
      <c r="S88" s="252">
        <v>24.9</v>
      </c>
      <c r="T88" s="252">
        <v>19.8</v>
      </c>
      <c r="U88" s="252">
        <v>33.9</v>
      </c>
      <c r="V88" s="252">
        <v>47.7</v>
      </c>
      <c r="W88" s="252">
        <v>58.4</v>
      </c>
      <c r="X88" s="252">
        <v>47.9</v>
      </c>
      <c r="Y88" s="252">
        <v>48.6</v>
      </c>
      <c r="Z88" s="252">
        <v>49.4</v>
      </c>
      <c r="AA88" s="252">
        <v>57.7</v>
      </c>
      <c r="AB88" s="252">
        <v>49.4</v>
      </c>
      <c r="AC88" s="252">
        <v>49.8</v>
      </c>
      <c r="AD88" s="252">
        <v>49.1</v>
      </c>
      <c r="AE88" s="252">
        <v>43</v>
      </c>
      <c r="AF88" s="252">
        <v>45.6</v>
      </c>
      <c r="AG88" s="252">
        <v>49.8</v>
      </c>
      <c r="AH88" s="252">
        <v>52.1</v>
      </c>
      <c r="AI88" s="252">
        <v>49.6</v>
      </c>
      <c r="AJ88" s="252">
        <v>27.3</v>
      </c>
      <c r="AK88" s="252">
        <v>1.2</v>
      </c>
      <c r="AL88" s="252">
        <v>14</v>
      </c>
      <c r="AM88" s="252">
        <v>28.4</v>
      </c>
      <c r="AN88" s="252">
        <v>47.3</v>
      </c>
      <c r="AO88" s="252">
        <v>47.2</v>
      </c>
      <c r="AP88" s="252">
        <v>65.5</v>
      </c>
      <c r="AQ88" s="252">
        <v>28.4</v>
      </c>
      <c r="AR88" s="252">
        <v>31.1</v>
      </c>
      <c r="AS88" s="252">
        <v>28.5</v>
      </c>
      <c r="AT88" s="252">
        <v>30.2</v>
      </c>
      <c r="AU88" s="252">
        <v>29.3</v>
      </c>
      <c r="AV88" s="252">
        <v>29.9</v>
      </c>
      <c r="AW88" s="252">
        <v>29.3</v>
      </c>
      <c r="AX88" s="252">
        <v>28.5</v>
      </c>
      <c r="AY88" s="252">
        <v>37.700000000000003</v>
      </c>
      <c r="AZ88" s="252">
        <v>29.1</v>
      </c>
      <c r="BA88" s="252">
        <v>24.6</v>
      </c>
      <c r="BB88" s="252">
        <v>22.5</v>
      </c>
      <c r="BC88" s="252">
        <v>24.4</v>
      </c>
      <c r="BD88" s="252">
        <v>24.5</v>
      </c>
      <c r="BE88" s="252">
        <v>28.5</v>
      </c>
      <c r="BF88" s="252">
        <v>28.5</v>
      </c>
      <c r="BG88" s="252">
        <v>27.4</v>
      </c>
      <c r="BH88" s="252">
        <v>31.3</v>
      </c>
      <c r="BI88" s="252">
        <v>37.9</v>
      </c>
      <c r="BJ88" s="252">
        <v>31</v>
      </c>
      <c r="BK88" s="252">
        <v>29.1</v>
      </c>
      <c r="BL88" s="252">
        <v>29.7</v>
      </c>
      <c r="BM88" s="252">
        <v>71.3</v>
      </c>
      <c r="BN88" s="252">
        <v>37.799999999999997</v>
      </c>
      <c r="BO88" s="252">
        <v>43.1</v>
      </c>
      <c r="BP88" s="252">
        <v>56.7</v>
      </c>
      <c r="BQ88" s="252">
        <v>31.8</v>
      </c>
      <c r="BR88" s="252">
        <v>38.4</v>
      </c>
      <c r="BS88" s="252">
        <v>30.9</v>
      </c>
      <c r="BT88" s="253">
        <v>53.2</v>
      </c>
      <c r="BU88" s="252">
        <v>52.8</v>
      </c>
      <c r="BV88" s="253">
        <v>29.1</v>
      </c>
      <c r="BW88" s="252">
        <v>28.4</v>
      </c>
      <c r="BX88" s="252">
        <v>0</v>
      </c>
      <c r="BY88" s="252">
        <v>0</v>
      </c>
      <c r="BZ88" s="252">
        <v>0</v>
      </c>
      <c r="CA88" s="252">
        <v>0</v>
      </c>
      <c r="CB88" s="252">
        <v>0</v>
      </c>
      <c r="CC88" s="252">
        <v>60.1</v>
      </c>
      <c r="CD88" s="252">
        <v>31.2</v>
      </c>
      <c r="CE88" s="252">
        <v>1.1000000000000001</v>
      </c>
      <c r="CF88" s="252">
        <v>32.6</v>
      </c>
      <c r="CG88" s="252">
        <v>27.2</v>
      </c>
      <c r="CH88" s="252">
        <f t="array" ref="CH88:CH100">TRANSPOSE(CI87:FR87)</f>
        <v>27.2</v>
      </c>
      <c r="CI88" s="257">
        <v>0</v>
      </c>
      <c r="CJ88" s="302">
        <v>1.7</v>
      </c>
      <c r="CK88" s="302">
        <v>35</v>
      </c>
      <c r="CL88" s="302">
        <v>0.4</v>
      </c>
      <c r="CM88" s="253"/>
      <c r="CN88" s="252"/>
      <c r="CO88" s="252"/>
      <c r="CP88" s="252"/>
      <c r="CQ88" s="252"/>
      <c r="CR88" s="252"/>
      <c r="CS88" s="252"/>
      <c r="CT88" s="252"/>
      <c r="CU88" s="252"/>
      <c r="CV88" s="268" t="str">
        <f t="shared" si="1"/>
        <v>LHS</v>
      </c>
      <c r="CW88" s="219">
        <v>84</v>
      </c>
    </row>
    <row r="89" spans="1:101" x14ac:dyDescent="0.2">
      <c r="A89" s="273" t="s">
        <v>261</v>
      </c>
      <c r="B89" s="46">
        <v>85</v>
      </c>
      <c r="C89" s="265" t="s">
        <v>262</v>
      </c>
      <c r="D89" s="251">
        <v>24.7</v>
      </c>
      <c r="E89" s="252">
        <v>40.700000000000003</v>
      </c>
      <c r="F89" s="252">
        <v>32.299999999999997</v>
      </c>
      <c r="G89" s="252">
        <v>18.399999999999999</v>
      </c>
      <c r="H89" s="252">
        <v>34.5</v>
      </c>
      <c r="I89" s="252">
        <v>40.4</v>
      </c>
      <c r="J89" s="252">
        <v>29.3</v>
      </c>
      <c r="K89" s="252">
        <v>26.6</v>
      </c>
      <c r="L89" s="252">
        <v>33</v>
      </c>
      <c r="M89" s="252">
        <v>34.5</v>
      </c>
      <c r="N89" s="252">
        <v>34.299999999999997</v>
      </c>
      <c r="O89" s="252">
        <v>27.4</v>
      </c>
      <c r="P89" s="252">
        <v>32.9</v>
      </c>
      <c r="Q89" s="252">
        <v>33.1</v>
      </c>
      <c r="R89" s="252">
        <v>33.700000000000003</v>
      </c>
      <c r="S89" s="252">
        <v>24.3</v>
      </c>
      <c r="T89" s="252">
        <v>19.2</v>
      </c>
      <c r="U89" s="252">
        <v>33.299999999999997</v>
      </c>
      <c r="V89" s="252">
        <v>46.7</v>
      </c>
      <c r="W89" s="252">
        <v>57.7</v>
      </c>
      <c r="X89" s="252">
        <v>47.3</v>
      </c>
      <c r="Y89" s="252">
        <v>48</v>
      </c>
      <c r="Z89" s="252">
        <v>48.8</v>
      </c>
      <c r="AA89" s="252">
        <v>57</v>
      </c>
      <c r="AB89" s="252">
        <v>48.8</v>
      </c>
      <c r="AC89" s="252">
        <v>49.2</v>
      </c>
      <c r="AD89" s="252">
        <v>48.5</v>
      </c>
      <c r="AE89" s="252">
        <v>42.3</v>
      </c>
      <c r="AF89" s="252">
        <v>44.9</v>
      </c>
      <c r="AG89" s="252">
        <v>49.2</v>
      </c>
      <c r="AH89" s="252">
        <v>51.5</v>
      </c>
      <c r="AI89" s="252">
        <v>49</v>
      </c>
      <c r="AJ89" s="252">
        <v>26.7</v>
      </c>
      <c r="AK89" s="252">
        <v>0.5</v>
      </c>
      <c r="AL89" s="252">
        <v>13.3</v>
      </c>
      <c r="AM89" s="252">
        <v>27.8</v>
      </c>
      <c r="AN89" s="252">
        <v>46.7</v>
      </c>
      <c r="AO89" s="252">
        <v>46.5</v>
      </c>
      <c r="AP89" s="252">
        <v>60.3</v>
      </c>
      <c r="AQ89" s="252">
        <v>27.8</v>
      </c>
      <c r="AR89" s="252">
        <v>30.4</v>
      </c>
      <c r="AS89" s="252">
        <v>27.9</v>
      </c>
      <c r="AT89" s="252">
        <v>29.6</v>
      </c>
      <c r="AU89" s="252">
        <v>28.6</v>
      </c>
      <c r="AV89" s="252">
        <v>29.3</v>
      </c>
      <c r="AW89" s="252">
        <v>28.7</v>
      </c>
      <c r="AX89" s="252">
        <v>27.9</v>
      </c>
      <c r="AY89" s="252">
        <v>37</v>
      </c>
      <c r="AZ89" s="252">
        <v>28.5</v>
      </c>
      <c r="BA89" s="252">
        <v>24</v>
      </c>
      <c r="BB89" s="252">
        <v>21.8</v>
      </c>
      <c r="BC89" s="252">
        <v>23.8</v>
      </c>
      <c r="BD89" s="252">
        <v>23.8</v>
      </c>
      <c r="BE89" s="252">
        <v>27.9</v>
      </c>
      <c r="BF89" s="252">
        <v>27.8</v>
      </c>
      <c r="BG89" s="252">
        <v>26.8</v>
      </c>
      <c r="BH89" s="252">
        <v>30.6</v>
      </c>
      <c r="BI89" s="252">
        <v>37.200000000000003</v>
      </c>
      <c r="BJ89" s="252">
        <v>30.3</v>
      </c>
      <c r="BK89" s="252">
        <v>28.5</v>
      </c>
      <c r="BL89" s="252">
        <v>29</v>
      </c>
      <c r="BM89" s="252">
        <v>70.7</v>
      </c>
      <c r="BN89" s="252">
        <v>37.1</v>
      </c>
      <c r="BO89" s="252">
        <v>42.4</v>
      </c>
      <c r="BP89" s="252">
        <v>56</v>
      </c>
      <c r="BQ89" s="252">
        <v>31.2</v>
      </c>
      <c r="BR89" s="252">
        <v>37.799999999999997</v>
      </c>
      <c r="BS89" s="252">
        <v>30.2</v>
      </c>
      <c r="BT89" s="253">
        <v>52.3</v>
      </c>
      <c r="BU89" s="252">
        <v>52.1</v>
      </c>
      <c r="BV89" s="253">
        <v>28.2</v>
      </c>
      <c r="BW89" s="252">
        <v>28.5</v>
      </c>
      <c r="BX89" s="252">
        <v>0</v>
      </c>
      <c r="BY89" s="252">
        <v>0</v>
      </c>
      <c r="BZ89" s="252">
        <v>0</v>
      </c>
      <c r="CA89" s="252">
        <v>0</v>
      </c>
      <c r="CB89" s="252">
        <v>0</v>
      </c>
      <c r="CC89" s="252">
        <v>59.4</v>
      </c>
      <c r="CD89" s="252">
        <v>30.6</v>
      </c>
      <c r="CE89" s="252">
        <v>1.2</v>
      </c>
      <c r="CF89" s="252">
        <v>32</v>
      </c>
      <c r="CG89" s="252">
        <v>26.5</v>
      </c>
      <c r="CH89" s="252">
        <v>26.5</v>
      </c>
      <c r="CI89" s="252">
        <f t="array" ref="CI89:CI100">TRANSPOSE(CJ88:FS88)</f>
        <v>1.7</v>
      </c>
      <c r="CJ89" s="256">
        <v>0</v>
      </c>
      <c r="CK89" s="302">
        <v>34.4</v>
      </c>
      <c r="CL89" s="302">
        <v>2.1</v>
      </c>
      <c r="CM89" s="253"/>
      <c r="CN89" s="252"/>
      <c r="CO89" s="252"/>
      <c r="CP89" s="252"/>
      <c r="CQ89" s="252"/>
      <c r="CR89" s="252"/>
      <c r="CS89" s="252"/>
      <c r="CT89" s="252"/>
      <c r="CU89" s="252"/>
      <c r="CV89" s="268" t="str">
        <f t="shared" si="1"/>
        <v>SLM</v>
      </c>
      <c r="CW89" s="46">
        <v>85</v>
      </c>
    </row>
    <row r="90" spans="1:101" x14ac:dyDescent="0.2">
      <c r="A90" s="273" t="s">
        <v>267</v>
      </c>
      <c r="B90" s="46">
        <v>86</v>
      </c>
      <c r="C90" s="265" t="s">
        <v>268</v>
      </c>
      <c r="D90" s="251">
        <v>10.8</v>
      </c>
      <c r="E90" s="252">
        <v>5.5</v>
      </c>
      <c r="F90" s="252">
        <v>4.5</v>
      </c>
      <c r="G90" s="252">
        <v>16.600000000000001</v>
      </c>
      <c r="H90" s="252">
        <v>2.5</v>
      </c>
      <c r="I90" s="252">
        <v>5.5</v>
      </c>
      <c r="J90" s="252">
        <v>19.399999999999999</v>
      </c>
      <c r="K90" s="252">
        <v>10.3</v>
      </c>
      <c r="L90" s="252">
        <v>4.7</v>
      </c>
      <c r="M90" s="252">
        <v>4.3</v>
      </c>
      <c r="N90" s="252">
        <v>1.1000000000000001</v>
      </c>
      <c r="O90" s="252">
        <v>30.8</v>
      </c>
      <c r="P90" s="252">
        <v>4.2</v>
      </c>
      <c r="Q90" s="252">
        <v>4</v>
      </c>
      <c r="R90" s="252">
        <v>0.9</v>
      </c>
      <c r="S90" s="252">
        <v>10.3</v>
      </c>
      <c r="T90" s="252">
        <v>15.4</v>
      </c>
      <c r="U90" s="252">
        <v>4.0999999999999996</v>
      </c>
      <c r="V90" s="252">
        <v>15</v>
      </c>
      <c r="W90" s="252">
        <v>22.9</v>
      </c>
      <c r="X90" s="252">
        <v>12.5</v>
      </c>
      <c r="Y90" s="252">
        <v>13.2</v>
      </c>
      <c r="Z90" s="252">
        <v>14</v>
      </c>
      <c r="AA90" s="252">
        <v>22.2</v>
      </c>
      <c r="AB90" s="252">
        <v>13.9</v>
      </c>
      <c r="AC90" s="252">
        <v>14.4</v>
      </c>
      <c r="AD90" s="252">
        <v>13.7</v>
      </c>
      <c r="AE90" s="252">
        <v>7.5</v>
      </c>
      <c r="AF90" s="252">
        <v>10.1</v>
      </c>
      <c r="AG90" s="252">
        <v>14.4</v>
      </c>
      <c r="AH90" s="252">
        <v>16.7</v>
      </c>
      <c r="AI90" s="252">
        <v>14.2</v>
      </c>
      <c r="AJ90" s="252">
        <v>9.3000000000000007</v>
      </c>
      <c r="AK90" s="252">
        <v>33.9</v>
      </c>
      <c r="AL90" s="252">
        <v>21.2</v>
      </c>
      <c r="AM90" s="252">
        <v>10.5</v>
      </c>
      <c r="AN90" s="252">
        <v>49.9</v>
      </c>
      <c r="AO90" s="252">
        <v>49.7</v>
      </c>
      <c r="AP90" s="252">
        <v>68.099999999999994</v>
      </c>
      <c r="AQ90" s="252">
        <v>31.2</v>
      </c>
      <c r="AR90" s="252">
        <v>33.6</v>
      </c>
      <c r="AS90" s="252">
        <v>31.1</v>
      </c>
      <c r="AT90" s="252">
        <v>32.799999999999997</v>
      </c>
      <c r="AU90" s="252">
        <v>31.8</v>
      </c>
      <c r="AV90" s="252">
        <v>32.5</v>
      </c>
      <c r="AW90" s="252">
        <v>31.9</v>
      </c>
      <c r="AX90" s="252">
        <v>31.1</v>
      </c>
      <c r="AY90" s="252">
        <v>40.299999999999997</v>
      </c>
      <c r="AZ90" s="252">
        <v>7.7</v>
      </c>
      <c r="BA90" s="252">
        <v>25.1</v>
      </c>
      <c r="BB90" s="252">
        <v>26.2</v>
      </c>
      <c r="BC90" s="252">
        <v>24.9</v>
      </c>
      <c r="BD90" s="252">
        <v>24.9</v>
      </c>
      <c r="BE90" s="252">
        <v>8.6</v>
      </c>
      <c r="BF90" s="252">
        <v>21.5</v>
      </c>
      <c r="BG90" s="252">
        <v>23.2</v>
      </c>
      <c r="BH90" s="252">
        <v>19.100000000000001</v>
      </c>
      <c r="BI90" s="252">
        <v>13.7</v>
      </c>
      <c r="BJ90" s="252">
        <v>18.3</v>
      </c>
      <c r="BK90" s="252">
        <v>20.3</v>
      </c>
      <c r="BL90" s="252">
        <v>20.9</v>
      </c>
      <c r="BM90" s="252">
        <v>54.7</v>
      </c>
      <c r="BN90" s="252">
        <v>28.8</v>
      </c>
      <c r="BO90" s="252">
        <v>46.8</v>
      </c>
      <c r="BP90" s="252">
        <v>21.2</v>
      </c>
      <c r="BQ90" s="252">
        <v>17.3</v>
      </c>
      <c r="BR90" s="252">
        <v>41</v>
      </c>
      <c r="BS90" s="252">
        <v>33.5</v>
      </c>
      <c r="BT90" s="253">
        <v>17.399999999999999</v>
      </c>
      <c r="BU90" s="252">
        <v>17.3</v>
      </c>
      <c r="BV90" s="253">
        <v>31.6</v>
      </c>
      <c r="BW90" s="252">
        <v>31</v>
      </c>
      <c r="BX90" s="252">
        <v>0</v>
      </c>
      <c r="BY90" s="252">
        <v>0</v>
      </c>
      <c r="BZ90" s="252">
        <v>0</v>
      </c>
      <c r="CA90" s="252">
        <v>0</v>
      </c>
      <c r="CB90" s="252">
        <v>0</v>
      </c>
      <c r="CC90" s="252">
        <v>24.6</v>
      </c>
      <c r="CD90" s="252">
        <v>33.799999999999997</v>
      </c>
      <c r="CE90" s="252">
        <v>36</v>
      </c>
      <c r="CF90" s="252">
        <v>4.7</v>
      </c>
      <c r="CG90" s="252">
        <v>23</v>
      </c>
      <c r="CH90" s="252">
        <v>23</v>
      </c>
      <c r="CI90" s="252">
        <v>35</v>
      </c>
      <c r="CJ90" s="252">
        <f t="array" ref="CJ90:CJ100">TRANSPOSE(CK89:FT89)</f>
        <v>34.4</v>
      </c>
      <c r="CK90" s="256">
        <v>0</v>
      </c>
      <c r="CL90" s="302">
        <v>35.4</v>
      </c>
      <c r="CM90" s="253"/>
      <c r="CN90" s="252"/>
      <c r="CO90" s="252"/>
      <c r="CP90" s="252"/>
      <c r="CQ90" s="252"/>
      <c r="CR90" s="252"/>
      <c r="CS90" s="252"/>
      <c r="CT90" s="252"/>
      <c r="CU90" s="252"/>
      <c r="CV90" s="268" t="str">
        <f t="shared" si="1"/>
        <v>PBH</v>
      </c>
      <c r="CW90" s="46">
        <v>86</v>
      </c>
    </row>
    <row r="91" spans="1:101" s="32" customFormat="1" x14ac:dyDescent="0.2">
      <c r="A91" s="274" t="s">
        <v>272</v>
      </c>
      <c r="B91" s="46">
        <v>87</v>
      </c>
      <c r="C91" s="265" t="s">
        <v>271</v>
      </c>
      <c r="D91" s="251">
        <v>25.7</v>
      </c>
      <c r="E91" s="252">
        <v>41.6</v>
      </c>
      <c r="F91" s="252">
        <v>33.299999999999997</v>
      </c>
      <c r="G91" s="252">
        <v>19.399999999999999</v>
      </c>
      <c r="H91" s="252">
        <v>35.5</v>
      </c>
      <c r="I91" s="252">
        <v>41.4</v>
      </c>
      <c r="J91" s="252">
        <v>30.3</v>
      </c>
      <c r="K91" s="252">
        <v>27.6</v>
      </c>
      <c r="L91" s="252">
        <v>34.200000000000003</v>
      </c>
      <c r="M91" s="252">
        <v>35.5</v>
      </c>
      <c r="N91" s="252">
        <v>35.299999999999997</v>
      </c>
      <c r="O91" s="252">
        <v>28.5</v>
      </c>
      <c r="P91" s="252">
        <v>33.9</v>
      </c>
      <c r="Q91" s="252">
        <v>34.1</v>
      </c>
      <c r="R91" s="252">
        <v>34.700000000000003</v>
      </c>
      <c r="S91" s="252">
        <v>25.3</v>
      </c>
      <c r="T91" s="252">
        <v>20.2</v>
      </c>
      <c r="U91" s="252">
        <v>34.299999999999997</v>
      </c>
      <c r="V91" s="252">
        <v>47.7</v>
      </c>
      <c r="W91" s="252">
        <v>58.7</v>
      </c>
      <c r="X91" s="252">
        <v>48.3</v>
      </c>
      <c r="Y91" s="252">
        <v>49</v>
      </c>
      <c r="Z91" s="252">
        <v>49.8</v>
      </c>
      <c r="AA91" s="252">
        <v>58</v>
      </c>
      <c r="AB91" s="252">
        <v>49.8</v>
      </c>
      <c r="AC91" s="252">
        <v>50.2</v>
      </c>
      <c r="AD91" s="252">
        <v>49.5</v>
      </c>
      <c r="AE91" s="252">
        <v>43.3</v>
      </c>
      <c r="AF91" s="252">
        <v>45.9</v>
      </c>
      <c r="AG91" s="252">
        <v>50.2</v>
      </c>
      <c r="AH91" s="252">
        <v>52.5</v>
      </c>
      <c r="AI91" s="252">
        <v>50</v>
      </c>
      <c r="AJ91" s="252">
        <v>27.7</v>
      </c>
      <c r="AK91" s="252">
        <v>1.5</v>
      </c>
      <c r="AL91" s="252">
        <v>14.3</v>
      </c>
      <c r="AM91" s="252">
        <v>28.8</v>
      </c>
      <c r="AN91" s="252">
        <v>47.7</v>
      </c>
      <c r="AO91" s="252">
        <v>47.5</v>
      </c>
      <c r="AP91" s="252">
        <v>65.8</v>
      </c>
      <c r="AQ91" s="252">
        <v>28.8</v>
      </c>
      <c r="AR91" s="252">
        <v>31.4</v>
      </c>
      <c r="AS91" s="252">
        <v>28.9</v>
      </c>
      <c r="AT91" s="252">
        <v>30.6</v>
      </c>
      <c r="AU91" s="252">
        <v>29.6</v>
      </c>
      <c r="AV91" s="252">
        <v>30.3</v>
      </c>
      <c r="AW91" s="252">
        <v>29.7</v>
      </c>
      <c r="AX91" s="252">
        <v>28.9</v>
      </c>
      <c r="AY91" s="252">
        <v>38</v>
      </c>
      <c r="AZ91" s="252">
        <v>29.5</v>
      </c>
      <c r="BA91" s="252">
        <v>25</v>
      </c>
      <c r="BB91" s="252">
        <v>22.8</v>
      </c>
      <c r="BC91" s="252">
        <v>24.8</v>
      </c>
      <c r="BD91" s="252">
        <v>24.8</v>
      </c>
      <c r="BE91" s="252">
        <v>28.9</v>
      </c>
      <c r="BF91" s="252">
        <v>28.8</v>
      </c>
      <c r="BG91" s="252">
        <v>27.8</v>
      </c>
      <c r="BH91" s="252">
        <v>31.6</v>
      </c>
      <c r="BI91" s="252">
        <v>38.200000000000003</v>
      </c>
      <c r="BJ91" s="252">
        <v>31.3</v>
      </c>
      <c r="BK91" s="252">
        <v>29.5</v>
      </c>
      <c r="BL91" s="252">
        <v>30</v>
      </c>
      <c r="BM91" s="252">
        <v>71.7</v>
      </c>
      <c r="BN91" s="252">
        <v>38.1</v>
      </c>
      <c r="BO91" s="252">
        <v>43.4</v>
      </c>
      <c r="BP91" s="252">
        <v>57</v>
      </c>
      <c r="BQ91" s="252">
        <v>32.200000000000003</v>
      </c>
      <c r="BR91" s="252">
        <v>38.799999999999997</v>
      </c>
      <c r="BS91" s="252">
        <v>31.2</v>
      </c>
      <c r="BT91" s="253">
        <v>53.8</v>
      </c>
      <c r="BU91" s="252">
        <v>53.1</v>
      </c>
      <c r="BV91" s="253">
        <v>29.3</v>
      </c>
      <c r="BW91" s="252">
        <v>28.8</v>
      </c>
      <c r="BX91" s="252">
        <v>0</v>
      </c>
      <c r="BY91" s="252">
        <v>0</v>
      </c>
      <c r="BZ91" s="252">
        <v>0</v>
      </c>
      <c r="CA91" s="252">
        <v>0</v>
      </c>
      <c r="CB91" s="252">
        <v>0</v>
      </c>
      <c r="CC91" s="252">
        <v>60.4</v>
      </c>
      <c r="CD91" s="252">
        <v>31.6</v>
      </c>
      <c r="CE91" s="252">
        <v>1.5</v>
      </c>
      <c r="CF91" s="252">
        <v>33</v>
      </c>
      <c r="CG91" s="252">
        <v>27.5</v>
      </c>
      <c r="CH91" s="252">
        <v>27.5</v>
      </c>
      <c r="CI91" s="252">
        <v>0.4</v>
      </c>
      <c r="CJ91" s="252">
        <v>2.1</v>
      </c>
      <c r="CK91" s="252">
        <f t="array" ref="CK91:CK100">TRANSPOSE(CL90:FU90)</f>
        <v>35.4</v>
      </c>
      <c r="CL91" s="256">
        <v>0</v>
      </c>
      <c r="CM91" s="253"/>
      <c r="CN91" s="252"/>
      <c r="CO91" s="252"/>
      <c r="CP91" s="252"/>
      <c r="CQ91" s="252"/>
      <c r="CR91" s="252"/>
      <c r="CS91" s="252"/>
      <c r="CT91" s="252"/>
      <c r="CU91" s="252"/>
      <c r="CV91" s="268" t="str">
        <f t="shared" si="1"/>
        <v>CHS</v>
      </c>
      <c r="CW91" s="46">
        <v>87</v>
      </c>
    </row>
    <row r="92" spans="1:101" x14ac:dyDescent="0.2">
      <c r="A92" s="273"/>
      <c r="B92" s="46">
        <v>88</v>
      </c>
      <c r="C92" s="265" t="s">
        <v>292</v>
      </c>
      <c r="D92" s="251">
        <v>0</v>
      </c>
      <c r="E92" s="252">
        <v>0</v>
      </c>
      <c r="F92" s="252">
        <v>0</v>
      </c>
      <c r="G92" s="252">
        <v>0</v>
      </c>
      <c r="H92" s="252">
        <v>0</v>
      </c>
      <c r="I92" s="252">
        <v>0</v>
      </c>
      <c r="J92" s="252">
        <v>0</v>
      </c>
      <c r="K92" s="252">
        <v>0</v>
      </c>
      <c r="L92" s="252">
        <v>0</v>
      </c>
      <c r="M92" s="252">
        <v>0</v>
      </c>
      <c r="N92" s="252">
        <v>0</v>
      </c>
      <c r="O92" s="252">
        <v>0</v>
      </c>
      <c r="P92" s="252">
        <v>0</v>
      </c>
      <c r="Q92" s="252">
        <v>0</v>
      </c>
      <c r="R92" s="252">
        <v>0</v>
      </c>
      <c r="S92" s="252">
        <v>0</v>
      </c>
      <c r="T92" s="252">
        <v>0</v>
      </c>
      <c r="U92" s="252">
        <v>0</v>
      </c>
      <c r="V92" s="252">
        <v>0</v>
      </c>
      <c r="W92" s="252">
        <v>0</v>
      </c>
      <c r="X92" s="252">
        <v>0</v>
      </c>
      <c r="Y92" s="252">
        <v>0</v>
      </c>
      <c r="Z92" s="252">
        <v>0</v>
      </c>
      <c r="AA92" s="252">
        <v>0</v>
      </c>
      <c r="AB92" s="252">
        <v>0</v>
      </c>
      <c r="AC92" s="252">
        <v>0</v>
      </c>
      <c r="AD92" s="252">
        <v>0</v>
      </c>
      <c r="AE92" s="252">
        <v>0</v>
      </c>
      <c r="AF92" s="252">
        <v>0</v>
      </c>
      <c r="AG92" s="252">
        <v>0</v>
      </c>
      <c r="AH92" s="252">
        <v>0</v>
      </c>
      <c r="AI92" s="252">
        <v>0</v>
      </c>
      <c r="AJ92" s="252">
        <v>0</v>
      </c>
      <c r="AK92" s="252">
        <v>0</v>
      </c>
      <c r="AL92" s="252">
        <v>0</v>
      </c>
      <c r="AM92" s="252">
        <v>0</v>
      </c>
      <c r="AN92" s="252">
        <v>0</v>
      </c>
      <c r="AO92" s="252">
        <v>0</v>
      </c>
      <c r="AP92" s="252">
        <v>0</v>
      </c>
      <c r="AQ92" s="252">
        <v>0</v>
      </c>
      <c r="AR92" s="252">
        <v>0</v>
      </c>
      <c r="AS92" s="252">
        <v>0</v>
      </c>
      <c r="AT92" s="252">
        <v>0</v>
      </c>
      <c r="AU92" s="252">
        <v>0</v>
      </c>
      <c r="AV92" s="252">
        <v>0</v>
      </c>
      <c r="AW92" s="252">
        <v>0</v>
      </c>
      <c r="AX92" s="252">
        <v>0</v>
      </c>
      <c r="AY92" s="252">
        <v>0</v>
      </c>
      <c r="AZ92" s="252">
        <v>0</v>
      </c>
      <c r="BA92" s="252">
        <v>0</v>
      </c>
      <c r="BB92" s="252">
        <v>0</v>
      </c>
      <c r="BC92" s="252">
        <v>0</v>
      </c>
      <c r="BD92" s="252">
        <v>0</v>
      </c>
      <c r="BE92" s="252">
        <v>0</v>
      </c>
      <c r="BF92" s="252">
        <v>0</v>
      </c>
      <c r="BG92" s="252">
        <v>0</v>
      </c>
      <c r="BH92" s="252">
        <v>0</v>
      </c>
      <c r="BI92" s="252">
        <v>0</v>
      </c>
      <c r="BJ92" s="252">
        <v>0</v>
      </c>
      <c r="BK92" s="252">
        <v>0</v>
      </c>
      <c r="BL92" s="252">
        <v>0</v>
      </c>
      <c r="BM92" s="252">
        <v>0</v>
      </c>
      <c r="BN92" s="252">
        <v>0</v>
      </c>
      <c r="BO92" s="252">
        <v>0</v>
      </c>
      <c r="BP92" s="252">
        <v>0</v>
      </c>
      <c r="BQ92" s="252">
        <v>0</v>
      </c>
      <c r="BR92" s="252">
        <v>0</v>
      </c>
      <c r="BS92" s="252">
        <v>0</v>
      </c>
      <c r="BT92" s="253">
        <v>0</v>
      </c>
      <c r="BU92" s="252">
        <v>0</v>
      </c>
      <c r="BV92" s="253">
        <v>0</v>
      </c>
      <c r="BW92" s="252">
        <v>0</v>
      </c>
      <c r="BX92" s="252">
        <v>0</v>
      </c>
      <c r="BY92" s="252">
        <v>0</v>
      </c>
      <c r="BZ92" s="252">
        <v>0</v>
      </c>
      <c r="CA92" s="252">
        <v>0</v>
      </c>
      <c r="CB92" s="252">
        <v>0</v>
      </c>
      <c r="CC92" s="252">
        <v>0</v>
      </c>
      <c r="CD92" s="252">
        <v>0</v>
      </c>
      <c r="CE92" s="252">
        <v>0</v>
      </c>
      <c r="CF92" s="252">
        <v>0</v>
      </c>
      <c r="CG92" s="252">
        <v>0</v>
      </c>
      <c r="CH92" s="252">
        <v>0</v>
      </c>
      <c r="CI92" s="252">
        <v>0</v>
      </c>
      <c r="CJ92" s="252">
        <v>0</v>
      </c>
      <c r="CK92" s="252">
        <v>0</v>
      </c>
      <c r="CL92" s="252">
        <f t="array" ref="CL92:CL100">TRANSPOSE(CM91:FV91)</f>
        <v>0</v>
      </c>
      <c r="CM92" s="256">
        <v>0</v>
      </c>
      <c r="CN92" s="252"/>
      <c r="CO92" s="252"/>
      <c r="CP92" s="252"/>
      <c r="CQ92" s="252"/>
      <c r="CR92" s="252"/>
      <c r="CS92" s="252"/>
      <c r="CT92" s="252"/>
      <c r="CU92" s="252"/>
      <c r="CV92" s="268" t="str">
        <f t="shared" si="1"/>
        <v>New 16</v>
      </c>
      <c r="CW92" s="46">
        <v>88</v>
      </c>
    </row>
    <row r="93" spans="1:101" x14ac:dyDescent="0.2">
      <c r="A93" s="273"/>
      <c r="B93" s="46">
        <v>89</v>
      </c>
      <c r="C93" s="265" t="s">
        <v>253</v>
      </c>
      <c r="D93" s="251">
        <v>0</v>
      </c>
      <c r="E93" s="252">
        <v>0</v>
      </c>
      <c r="F93" s="252">
        <v>0</v>
      </c>
      <c r="G93" s="252">
        <v>0</v>
      </c>
      <c r="H93" s="252">
        <v>0</v>
      </c>
      <c r="I93" s="252">
        <v>0</v>
      </c>
      <c r="J93" s="252">
        <v>0</v>
      </c>
      <c r="K93" s="252">
        <v>0</v>
      </c>
      <c r="L93" s="252">
        <v>0</v>
      </c>
      <c r="M93" s="252">
        <v>0</v>
      </c>
      <c r="N93" s="252">
        <v>0</v>
      </c>
      <c r="O93" s="252">
        <v>0</v>
      </c>
      <c r="P93" s="252">
        <v>0</v>
      </c>
      <c r="Q93" s="252">
        <v>0</v>
      </c>
      <c r="R93" s="252">
        <v>0</v>
      </c>
      <c r="S93" s="252">
        <v>0</v>
      </c>
      <c r="T93" s="252">
        <v>0</v>
      </c>
      <c r="U93" s="252">
        <v>0</v>
      </c>
      <c r="V93" s="252">
        <v>0</v>
      </c>
      <c r="W93" s="252">
        <v>0</v>
      </c>
      <c r="X93" s="252">
        <v>0</v>
      </c>
      <c r="Y93" s="252">
        <v>0</v>
      </c>
      <c r="Z93" s="252">
        <v>0</v>
      </c>
      <c r="AA93" s="252">
        <v>0</v>
      </c>
      <c r="AB93" s="252">
        <v>0</v>
      </c>
      <c r="AC93" s="252">
        <v>0</v>
      </c>
      <c r="AD93" s="252">
        <v>0</v>
      </c>
      <c r="AE93" s="252">
        <v>0</v>
      </c>
      <c r="AF93" s="252">
        <v>0</v>
      </c>
      <c r="AG93" s="252">
        <v>0</v>
      </c>
      <c r="AH93" s="252">
        <v>0</v>
      </c>
      <c r="AI93" s="252">
        <v>0</v>
      </c>
      <c r="AJ93" s="252">
        <v>0</v>
      </c>
      <c r="AK93" s="252">
        <v>0</v>
      </c>
      <c r="AL93" s="252">
        <v>0</v>
      </c>
      <c r="AM93" s="252">
        <v>0</v>
      </c>
      <c r="AN93" s="252">
        <v>0</v>
      </c>
      <c r="AO93" s="252">
        <v>0</v>
      </c>
      <c r="AP93" s="252">
        <v>0</v>
      </c>
      <c r="AQ93" s="252">
        <v>0</v>
      </c>
      <c r="AR93" s="252">
        <v>0</v>
      </c>
      <c r="AS93" s="252">
        <v>0</v>
      </c>
      <c r="AT93" s="252">
        <v>0</v>
      </c>
      <c r="AU93" s="252">
        <v>0</v>
      </c>
      <c r="AV93" s="252">
        <v>0</v>
      </c>
      <c r="AW93" s="252">
        <v>0</v>
      </c>
      <c r="AX93" s="252">
        <v>0</v>
      </c>
      <c r="AY93" s="252">
        <v>0</v>
      </c>
      <c r="AZ93" s="252">
        <v>0</v>
      </c>
      <c r="BA93" s="252">
        <v>0</v>
      </c>
      <c r="BB93" s="252">
        <v>0</v>
      </c>
      <c r="BC93" s="252">
        <v>0</v>
      </c>
      <c r="BD93" s="252">
        <v>0</v>
      </c>
      <c r="BE93" s="252">
        <v>0</v>
      </c>
      <c r="BF93" s="252">
        <v>0</v>
      </c>
      <c r="BG93" s="252">
        <v>0</v>
      </c>
      <c r="BH93" s="252">
        <v>0</v>
      </c>
      <c r="BI93" s="252">
        <v>0</v>
      </c>
      <c r="BJ93" s="252">
        <v>0</v>
      </c>
      <c r="BK93" s="252">
        <v>0</v>
      </c>
      <c r="BL93" s="252">
        <v>0</v>
      </c>
      <c r="BM93" s="252">
        <v>0</v>
      </c>
      <c r="BN93" s="252">
        <v>0</v>
      </c>
      <c r="BO93" s="252">
        <v>0</v>
      </c>
      <c r="BP93" s="252">
        <v>0</v>
      </c>
      <c r="BQ93" s="252">
        <v>0</v>
      </c>
      <c r="BR93" s="252">
        <v>0</v>
      </c>
      <c r="BS93" s="252">
        <v>0</v>
      </c>
      <c r="BT93" s="252">
        <v>0</v>
      </c>
      <c r="BU93" s="252">
        <v>0</v>
      </c>
      <c r="BV93" s="252">
        <v>0</v>
      </c>
      <c r="BW93" s="252">
        <v>0</v>
      </c>
      <c r="BX93" s="252">
        <v>0</v>
      </c>
      <c r="BY93" s="252">
        <v>0</v>
      </c>
      <c r="BZ93" s="252">
        <v>0</v>
      </c>
      <c r="CA93" s="252">
        <v>0</v>
      </c>
      <c r="CB93" s="252">
        <v>0</v>
      </c>
      <c r="CC93" s="252">
        <v>0</v>
      </c>
      <c r="CD93" s="252">
        <v>0</v>
      </c>
      <c r="CE93" s="252">
        <v>0</v>
      </c>
      <c r="CF93" s="252">
        <v>0</v>
      </c>
      <c r="CG93" s="252">
        <v>0</v>
      </c>
      <c r="CH93" s="252">
        <v>0</v>
      </c>
      <c r="CI93" s="252">
        <v>0</v>
      </c>
      <c r="CJ93" s="252">
        <v>0</v>
      </c>
      <c r="CK93" s="252">
        <v>0</v>
      </c>
      <c r="CL93" s="252">
        <v>0</v>
      </c>
      <c r="CM93" s="252">
        <f t="array" ref="CM93:CM100">TRANSPOSE(CN92:FW92)</f>
        <v>0</v>
      </c>
      <c r="CN93" s="256">
        <v>0</v>
      </c>
      <c r="CO93" s="252"/>
      <c r="CP93" s="252"/>
      <c r="CQ93" s="252"/>
      <c r="CR93" s="252"/>
      <c r="CS93" s="252"/>
      <c r="CT93" s="252"/>
      <c r="CU93" s="252"/>
      <c r="CV93" s="268" t="str">
        <f t="shared" si="1"/>
        <v>New 17</v>
      </c>
      <c r="CW93" s="46">
        <v>89</v>
      </c>
    </row>
    <row r="94" spans="1:101" x14ac:dyDescent="0.2">
      <c r="A94" s="273"/>
      <c r="B94" s="46">
        <v>90</v>
      </c>
      <c r="C94" s="265" t="s">
        <v>254</v>
      </c>
      <c r="D94" s="251">
        <v>0</v>
      </c>
      <c r="E94" s="252">
        <v>0</v>
      </c>
      <c r="F94" s="252">
        <v>0</v>
      </c>
      <c r="G94" s="252">
        <v>0</v>
      </c>
      <c r="H94" s="252">
        <v>0</v>
      </c>
      <c r="I94" s="252">
        <v>0</v>
      </c>
      <c r="J94" s="252">
        <v>0</v>
      </c>
      <c r="K94" s="252">
        <v>0</v>
      </c>
      <c r="L94" s="252">
        <v>0</v>
      </c>
      <c r="M94" s="252">
        <v>0</v>
      </c>
      <c r="N94" s="252">
        <v>0</v>
      </c>
      <c r="O94" s="252">
        <v>0</v>
      </c>
      <c r="P94" s="252">
        <v>0</v>
      </c>
      <c r="Q94" s="252">
        <v>0</v>
      </c>
      <c r="R94" s="252">
        <v>0</v>
      </c>
      <c r="S94" s="252">
        <v>0</v>
      </c>
      <c r="T94" s="252">
        <v>0</v>
      </c>
      <c r="U94" s="252">
        <v>0</v>
      </c>
      <c r="V94" s="252">
        <v>0</v>
      </c>
      <c r="W94" s="252">
        <v>0</v>
      </c>
      <c r="X94" s="252">
        <v>0</v>
      </c>
      <c r="Y94" s="252">
        <v>0</v>
      </c>
      <c r="Z94" s="252">
        <v>0</v>
      </c>
      <c r="AA94" s="252">
        <v>0</v>
      </c>
      <c r="AB94" s="252">
        <v>0</v>
      </c>
      <c r="AC94" s="252">
        <v>0</v>
      </c>
      <c r="AD94" s="252">
        <v>0</v>
      </c>
      <c r="AE94" s="252">
        <v>0</v>
      </c>
      <c r="AF94" s="252">
        <v>0</v>
      </c>
      <c r="AG94" s="252">
        <v>0</v>
      </c>
      <c r="AH94" s="252">
        <v>0</v>
      </c>
      <c r="AI94" s="252">
        <v>0</v>
      </c>
      <c r="AJ94" s="252">
        <v>0</v>
      </c>
      <c r="AK94" s="252">
        <v>0</v>
      </c>
      <c r="AL94" s="252">
        <v>0</v>
      </c>
      <c r="AM94" s="252">
        <v>0</v>
      </c>
      <c r="AN94" s="252">
        <v>0</v>
      </c>
      <c r="AO94" s="252">
        <v>0</v>
      </c>
      <c r="AP94" s="252">
        <v>0</v>
      </c>
      <c r="AQ94" s="252">
        <v>0</v>
      </c>
      <c r="AR94" s="252">
        <v>0</v>
      </c>
      <c r="AS94" s="252">
        <v>0</v>
      </c>
      <c r="AT94" s="252">
        <v>0</v>
      </c>
      <c r="AU94" s="252">
        <v>0</v>
      </c>
      <c r="AV94" s="252">
        <v>0</v>
      </c>
      <c r="AW94" s="252">
        <v>0</v>
      </c>
      <c r="AX94" s="252">
        <v>0</v>
      </c>
      <c r="AY94" s="252">
        <v>0</v>
      </c>
      <c r="AZ94" s="252">
        <v>0</v>
      </c>
      <c r="BA94" s="252">
        <v>0</v>
      </c>
      <c r="BB94" s="252">
        <v>0</v>
      </c>
      <c r="BC94" s="252">
        <v>0</v>
      </c>
      <c r="BD94" s="252">
        <v>0</v>
      </c>
      <c r="BE94" s="252">
        <v>0</v>
      </c>
      <c r="BF94" s="252">
        <v>0</v>
      </c>
      <c r="BG94" s="252">
        <v>0</v>
      </c>
      <c r="BH94" s="252">
        <v>0</v>
      </c>
      <c r="BI94" s="252">
        <v>0</v>
      </c>
      <c r="BJ94" s="252">
        <v>0</v>
      </c>
      <c r="BK94" s="252">
        <v>0</v>
      </c>
      <c r="BL94" s="252">
        <v>0</v>
      </c>
      <c r="BM94" s="252">
        <v>0</v>
      </c>
      <c r="BN94" s="252">
        <v>0</v>
      </c>
      <c r="BO94" s="252">
        <v>0</v>
      </c>
      <c r="BP94" s="252">
        <v>0</v>
      </c>
      <c r="BQ94" s="252">
        <v>0</v>
      </c>
      <c r="BR94" s="252">
        <v>0</v>
      </c>
      <c r="BS94" s="252">
        <v>0</v>
      </c>
      <c r="BT94" s="252">
        <v>0</v>
      </c>
      <c r="BU94" s="252">
        <v>0</v>
      </c>
      <c r="BV94" s="252">
        <v>0</v>
      </c>
      <c r="BW94" s="252">
        <v>0</v>
      </c>
      <c r="BX94" s="252">
        <v>0</v>
      </c>
      <c r="BY94" s="252">
        <v>0</v>
      </c>
      <c r="BZ94" s="252">
        <v>0</v>
      </c>
      <c r="CA94" s="252">
        <v>0</v>
      </c>
      <c r="CB94" s="252">
        <v>0</v>
      </c>
      <c r="CC94" s="252">
        <v>0</v>
      </c>
      <c r="CD94" s="252">
        <v>0</v>
      </c>
      <c r="CE94" s="252">
        <v>0</v>
      </c>
      <c r="CF94" s="252">
        <v>0</v>
      </c>
      <c r="CG94" s="252">
        <v>0</v>
      </c>
      <c r="CH94" s="252">
        <v>0</v>
      </c>
      <c r="CI94" s="252">
        <v>0</v>
      </c>
      <c r="CJ94" s="252">
        <v>0</v>
      </c>
      <c r="CK94" s="252">
        <v>0</v>
      </c>
      <c r="CL94" s="252">
        <v>0</v>
      </c>
      <c r="CM94" s="252">
        <v>0</v>
      </c>
      <c r="CN94" s="252">
        <f t="array" ref="CN94:CN100">TRANSPOSE(CO93:FX93)</f>
        <v>0</v>
      </c>
      <c r="CO94" s="256">
        <v>0</v>
      </c>
      <c r="CP94" s="252"/>
      <c r="CQ94" s="252"/>
      <c r="CR94" s="252"/>
      <c r="CS94" s="252"/>
      <c r="CT94" s="252"/>
      <c r="CU94" s="252"/>
      <c r="CV94" s="268" t="str">
        <f t="shared" si="1"/>
        <v>New 18</v>
      </c>
      <c r="CW94" s="46">
        <v>90</v>
      </c>
    </row>
    <row r="95" spans="1:101" x14ac:dyDescent="0.2">
      <c r="A95" s="273"/>
      <c r="B95" s="46">
        <v>91</v>
      </c>
      <c r="C95" s="265" t="s">
        <v>255</v>
      </c>
      <c r="D95" s="251">
        <v>0</v>
      </c>
      <c r="E95" s="252">
        <v>0</v>
      </c>
      <c r="F95" s="252">
        <v>0</v>
      </c>
      <c r="G95" s="252">
        <v>0</v>
      </c>
      <c r="H95" s="252">
        <v>0</v>
      </c>
      <c r="I95" s="252">
        <v>0</v>
      </c>
      <c r="J95" s="252">
        <v>0</v>
      </c>
      <c r="K95" s="252">
        <v>0</v>
      </c>
      <c r="L95" s="252">
        <v>0</v>
      </c>
      <c r="M95" s="252">
        <v>0</v>
      </c>
      <c r="N95" s="252">
        <v>0</v>
      </c>
      <c r="O95" s="252">
        <v>0</v>
      </c>
      <c r="P95" s="252">
        <v>0</v>
      </c>
      <c r="Q95" s="252">
        <v>0</v>
      </c>
      <c r="R95" s="252">
        <v>0</v>
      </c>
      <c r="S95" s="252">
        <v>0</v>
      </c>
      <c r="T95" s="252">
        <v>0</v>
      </c>
      <c r="U95" s="252">
        <v>0</v>
      </c>
      <c r="V95" s="252">
        <v>0</v>
      </c>
      <c r="W95" s="252">
        <v>0</v>
      </c>
      <c r="X95" s="252">
        <v>0</v>
      </c>
      <c r="Y95" s="252">
        <v>0</v>
      </c>
      <c r="Z95" s="252">
        <v>0</v>
      </c>
      <c r="AA95" s="252">
        <v>0</v>
      </c>
      <c r="AB95" s="252">
        <v>0</v>
      </c>
      <c r="AC95" s="252">
        <v>0</v>
      </c>
      <c r="AD95" s="252">
        <v>0</v>
      </c>
      <c r="AE95" s="252">
        <v>0</v>
      </c>
      <c r="AF95" s="252">
        <v>0</v>
      </c>
      <c r="AG95" s="252">
        <v>0</v>
      </c>
      <c r="AH95" s="252">
        <v>0</v>
      </c>
      <c r="AI95" s="252">
        <v>0</v>
      </c>
      <c r="AJ95" s="252">
        <v>0</v>
      </c>
      <c r="AK95" s="252">
        <v>0</v>
      </c>
      <c r="AL95" s="252">
        <v>0</v>
      </c>
      <c r="AM95" s="252">
        <v>0</v>
      </c>
      <c r="AN95" s="252">
        <v>0</v>
      </c>
      <c r="AO95" s="252">
        <v>0</v>
      </c>
      <c r="AP95" s="252">
        <v>0</v>
      </c>
      <c r="AQ95" s="252">
        <v>0</v>
      </c>
      <c r="AR95" s="252">
        <v>0</v>
      </c>
      <c r="AS95" s="252">
        <v>0</v>
      </c>
      <c r="AT95" s="252">
        <v>0</v>
      </c>
      <c r="AU95" s="252">
        <v>0</v>
      </c>
      <c r="AV95" s="252">
        <v>0</v>
      </c>
      <c r="AW95" s="252">
        <v>0</v>
      </c>
      <c r="AX95" s="252">
        <v>0</v>
      </c>
      <c r="AY95" s="252">
        <v>0</v>
      </c>
      <c r="AZ95" s="252">
        <v>0</v>
      </c>
      <c r="BA95" s="252">
        <v>0</v>
      </c>
      <c r="BB95" s="252">
        <v>0</v>
      </c>
      <c r="BC95" s="252">
        <v>0</v>
      </c>
      <c r="BD95" s="252">
        <v>0</v>
      </c>
      <c r="BE95" s="252">
        <v>0</v>
      </c>
      <c r="BF95" s="252">
        <v>0</v>
      </c>
      <c r="BG95" s="252">
        <v>0</v>
      </c>
      <c r="BH95" s="252">
        <v>0</v>
      </c>
      <c r="BI95" s="252">
        <v>0</v>
      </c>
      <c r="BJ95" s="252">
        <v>0</v>
      </c>
      <c r="BK95" s="252">
        <v>0</v>
      </c>
      <c r="BL95" s="252">
        <v>0</v>
      </c>
      <c r="BM95" s="252">
        <v>0</v>
      </c>
      <c r="BN95" s="252">
        <v>0</v>
      </c>
      <c r="BO95" s="252">
        <v>0</v>
      </c>
      <c r="BP95" s="252">
        <v>0</v>
      </c>
      <c r="BQ95" s="252">
        <v>0</v>
      </c>
      <c r="BR95" s="252">
        <v>0</v>
      </c>
      <c r="BS95" s="252">
        <v>0</v>
      </c>
      <c r="BT95" s="252">
        <v>0</v>
      </c>
      <c r="BU95" s="252">
        <v>0</v>
      </c>
      <c r="BV95" s="252">
        <v>0</v>
      </c>
      <c r="BW95" s="252">
        <v>0</v>
      </c>
      <c r="BX95" s="252">
        <v>0</v>
      </c>
      <c r="BY95" s="252">
        <v>0</v>
      </c>
      <c r="BZ95" s="252">
        <v>0</v>
      </c>
      <c r="CA95" s="252">
        <v>0</v>
      </c>
      <c r="CB95" s="252">
        <v>0</v>
      </c>
      <c r="CC95" s="252">
        <v>0</v>
      </c>
      <c r="CD95" s="252">
        <v>0</v>
      </c>
      <c r="CE95" s="252">
        <v>0</v>
      </c>
      <c r="CF95" s="252">
        <v>0</v>
      </c>
      <c r="CG95" s="252">
        <v>0</v>
      </c>
      <c r="CH95" s="252">
        <v>0</v>
      </c>
      <c r="CI95" s="252">
        <v>0</v>
      </c>
      <c r="CJ95" s="252">
        <v>0</v>
      </c>
      <c r="CK95" s="252">
        <v>0</v>
      </c>
      <c r="CL95" s="252">
        <v>0</v>
      </c>
      <c r="CM95" s="252">
        <v>0</v>
      </c>
      <c r="CN95" s="252">
        <v>0</v>
      </c>
      <c r="CO95" s="252">
        <f t="array" ref="CO95:CO100">TRANSPOSE(CP94:FY94)</f>
        <v>0</v>
      </c>
      <c r="CP95" s="256">
        <v>0</v>
      </c>
      <c r="CQ95" s="252"/>
      <c r="CR95" s="252"/>
      <c r="CS95" s="252"/>
      <c r="CT95" s="252"/>
      <c r="CU95" s="252"/>
      <c r="CV95" s="268" t="str">
        <f t="shared" si="1"/>
        <v>New 19</v>
      </c>
      <c r="CW95" s="46">
        <v>91</v>
      </c>
    </row>
    <row r="96" spans="1:101" x14ac:dyDescent="0.2">
      <c r="A96" s="273"/>
      <c r="B96" s="46">
        <v>92</v>
      </c>
      <c r="C96" s="265" t="s">
        <v>256</v>
      </c>
      <c r="D96" s="251">
        <v>0</v>
      </c>
      <c r="E96" s="252">
        <v>0</v>
      </c>
      <c r="F96" s="252">
        <v>0</v>
      </c>
      <c r="G96" s="252">
        <v>0</v>
      </c>
      <c r="H96" s="252">
        <v>0</v>
      </c>
      <c r="I96" s="252">
        <v>0</v>
      </c>
      <c r="J96" s="252">
        <v>0</v>
      </c>
      <c r="K96" s="252">
        <v>0</v>
      </c>
      <c r="L96" s="252">
        <v>0</v>
      </c>
      <c r="M96" s="252">
        <v>0</v>
      </c>
      <c r="N96" s="252">
        <v>0</v>
      </c>
      <c r="O96" s="252">
        <v>0</v>
      </c>
      <c r="P96" s="252">
        <v>0</v>
      </c>
      <c r="Q96" s="252">
        <v>0</v>
      </c>
      <c r="R96" s="252">
        <v>0</v>
      </c>
      <c r="S96" s="252">
        <v>0</v>
      </c>
      <c r="T96" s="252">
        <v>0</v>
      </c>
      <c r="U96" s="252">
        <v>0</v>
      </c>
      <c r="V96" s="252">
        <v>0</v>
      </c>
      <c r="W96" s="252">
        <v>0</v>
      </c>
      <c r="X96" s="252">
        <v>0</v>
      </c>
      <c r="Y96" s="252">
        <v>0</v>
      </c>
      <c r="Z96" s="252">
        <v>0</v>
      </c>
      <c r="AA96" s="252">
        <v>0</v>
      </c>
      <c r="AB96" s="252">
        <v>0</v>
      </c>
      <c r="AC96" s="252">
        <v>0</v>
      </c>
      <c r="AD96" s="252">
        <v>0</v>
      </c>
      <c r="AE96" s="252">
        <v>0</v>
      </c>
      <c r="AF96" s="252">
        <v>0</v>
      </c>
      <c r="AG96" s="252">
        <v>0</v>
      </c>
      <c r="AH96" s="252">
        <v>0</v>
      </c>
      <c r="AI96" s="252">
        <v>0</v>
      </c>
      <c r="AJ96" s="252">
        <v>0</v>
      </c>
      <c r="AK96" s="252">
        <v>0</v>
      </c>
      <c r="AL96" s="252">
        <v>0</v>
      </c>
      <c r="AM96" s="252">
        <v>0</v>
      </c>
      <c r="AN96" s="252">
        <v>0</v>
      </c>
      <c r="AO96" s="252">
        <v>0</v>
      </c>
      <c r="AP96" s="252">
        <v>0</v>
      </c>
      <c r="AQ96" s="252">
        <v>0</v>
      </c>
      <c r="AR96" s="252">
        <v>0</v>
      </c>
      <c r="AS96" s="252">
        <v>0</v>
      </c>
      <c r="AT96" s="252">
        <v>0</v>
      </c>
      <c r="AU96" s="252">
        <v>0</v>
      </c>
      <c r="AV96" s="252">
        <v>0</v>
      </c>
      <c r="AW96" s="252">
        <v>0</v>
      </c>
      <c r="AX96" s="252">
        <v>0</v>
      </c>
      <c r="AY96" s="252">
        <v>0</v>
      </c>
      <c r="AZ96" s="252">
        <v>0</v>
      </c>
      <c r="BA96" s="252">
        <v>0</v>
      </c>
      <c r="BB96" s="252">
        <v>0</v>
      </c>
      <c r="BC96" s="252">
        <v>0</v>
      </c>
      <c r="BD96" s="252">
        <v>0</v>
      </c>
      <c r="BE96" s="252">
        <v>0</v>
      </c>
      <c r="BF96" s="252">
        <v>0</v>
      </c>
      <c r="BG96" s="252">
        <v>0</v>
      </c>
      <c r="BH96" s="252">
        <v>0</v>
      </c>
      <c r="BI96" s="252">
        <v>0</v>
      </c>
      <c r="BJ96" s="252">
        <v>0</v>
      </c>
      <c r="BK96" s="252">
        <v>0</v>
      </c>
      <c r="BL96" s="252">
        <v>0</v>
      </c>
      <c r="BM96" s="252">
        <v>0</v>
      </c>
      <c r="BN96" s="252">
        <v>0</v>
      </c>
      <c r="BO96" s="252">
        <v>0</v>
      </c>
      <c r="BP96" s="252">
        <v>0</v>
      </c>
      <c r="BQ96" s="252">
        <v>0</v>
      </c>
      <c r="BR96" s="252">
        <v>0</v>
      </c>
      <c r="BS96" s="252">
        <v>0</v>
      </c>
      <c r="BT96" s="252">
        <v>0</v>
      </c>
      <c r="BU96" s="252">
        <v>0</v>
      </c>
      <c r="BV96" s="252">
        <v>0</v>
      </c>
      <c r="BW96" s="252">
        <v>0</v>
      </c>
      <c r="BX96" s="252">
        <v>0</v>
      </c>
      <c r="BY96" s="252">
        <v>0</v>
      </c>
      <c r="BZ96" s="252">
        <v>0</v>
      </c>
      <c r="CA96" s="252">
        <v>0</v>
      </c>
      <c r="CB96" s="252">
        <v>0</v>
      </c>
      <c r="CC96" s="252">
        <v>0</v>
      </c>
      <c r="CD96" s="252">
        <v>0</v>
      </c>
      <c r="CE96" s="252">
        <v>0</v>
      </c>
      <c r="CF96" s="252">
        <v>0</v>
      </c>
      <c r="CG96" s="252">
        <v>0</v>
      </c>
      <c r="CH96" s="252">
        <v>0</v>
      </c>
      <c r="CI96" s="252">
        <v>0</v>
      </c>
      <c r="CJ96" s="252">
        <v>0</v>
      </c>
      <c r="CK96" s="252">
        <v>0</v>
      </c>
      <c r="CL96" s="252">
        <v>0</v>
      </c>
      <c r="CM96" s="252">
        <v>0</v>
      </c>
      <c r="CN96" s="252">
        <v>0</v>
      </c>
      <c r="CO96" s="252">
        <v>0</v>
      </c>
      <c r="CP96" s="252">
        <f t="array" ref="CP96:CP100">TRANSPOSE(CQ95:FZ95)</f>
        <v>0</v>
      </c>
      <c r="CQ96" s="256">
        <v>0</v>
      </c>
      <c r="CR96" s="252"/>
      <c r="CS96" s="252"/>
      <c r="CT96" s="252"/>
      <c r="CU96" s="252"/>
      <c r="CV96" s="268" t="str">
        <f t="shared" si="1"/>
        <v>New 20</v>
      </c>
      <c r="CW96" s="46">
        <v>92</v>
      </c>
    </row>
    <row r="97" spans="1:101" x14ac:dyDescent="0.2">
      <c r="A97" s="273"/>
      <c r="B97" s="46">
        <v>93</v>
      </c>
      <c r="C97" s="265" t="s">
        <v>257</v>
      </c>
      <c r="D97" s="251">
        <v>0</v>
      </c>
      <c r="E97" s="252">
        <v>0</v>
      </c>
      <c r="F97" s="252">
        <v>0</v>
      </c>
      <c r="G97" s="252">
        <v>0</v>
      </c>
      <c r="H97" s="252">
        <v>0</v>
      </c>
      <c r="I97" s="252">
        <v>0</v>
      </c>
      <c r="J97" s="252">
        <v>0</v>
      </c>
      <c r="K97" s="252">
        <v>0</v>
      </c>
      <c r="L97" s="252">
        <v>0</v>
      </c>
      <c r="M97" s="252">
        <v>0</v>
      </c>
      <c r="N97" s="252">
        <v>0</v>
      </c>
      <c r="O97" s="252">
        <v>0</v>
      </c>
      <c r="P97" s="252">
        <v>0</v>
      </c>
      <c r="Q97" s="252">
        <v>0</v>
      </c>
      <c r="R97" s="252">
        <v>0</v>
      </c>
      <c r="S97" s="252">
        <v>0</v>
      </c>
      <c r="T97" s="252">
        <v>0</v>
      </c>
      <c r="U97" s="252">
        <v>0</v>
      </c>
      <c r="V97" s="252">
        <v>0</v>
      </c>
      <c r="W97" s="252">
        <v>0</v>
      </c>
      <c r="X97" s="252">
        <v>0</v>
      </c>
      <c r="Y97" s="252">
        <v>0</v>
      </c>
      <c r="Z97" s="252">
        <v>0</v>
      </c>
      <c r="AA97" s="252">
        <v>0</v>
      </c>
      <c r="AB97" s="252">
        <v>0</v>
      </c>
      <c r="AC97" s="252">
        <v>0</v>
      </c>
      <c r="AD97" s="252">
        <v>0</v>
      </c>
      <c r="AE97" s="252">
        <v>0</v>
      </c>
      <c r="AF97" s="252">
        <v>0</v>
      </c>
      <c r="AG97" s="252">
        <v>0</v>
      </c>
      <c r="AH97" s="252">
        <v>0</v>
      </c>
      <c r="AI97" s="252">
        <v>0</v>
      </c>
      <c r="AJ97" s="252">
        <v>0</v>
      </c>
      <c r="AK97" s="252">
        <v>0</v>
      </c>
      <c r="AL97" s="252">
        <v>0</v>
      </c>
      <c r="AM97" s="252">
        <v>0</v>
      </c>
      <c r="AN97" s="252">
        <v>0</v>
      </c>
      <c r="AO97" s="252">
        <v>0</v>
      </c>
      <c r="AP97" s="252">
        <v>0</v>
      </c>
      <c r="AQ97" s="252">
        <v>0</v>
      </c>
      <c r="AR97" s="252">
        <v>0</v>
      </c>
      <c r="AS97" s="252">
        <v>0</v>
      </c>
      <c r="AT97" s="252">
        <v>0</v>
      </c>
      <c r="AU97" s="252">
        <v>0</v>
      </c>
      <c r="AV97" s="252">
        <v>0</v>
      </c>
      <c r="AW97" s="252">
        <v>0</v>
      </c>
      <c r="AX97" s="252">
        <v>0</v>
      </c>
      <c r="AY97" s="252">
        <v>0</v>
      </c>
      <c r="AZ97" s="252">
        <v>0</v>
      </c>
      <c r="BA97" s="252">
        <v>0</v>
      </c>
      <c r="BB97" s="252">
        <v>0</v>
      </c>
      <c r="BC97" s="252">
        <v>0</v>
      </c>
      <c r="BD97" s="252">
        <v>0</v>
      </c>
      <c r="BE97" s="252">
        <v>0</v>
      </c>
      <c r="BF97" s="252">
        <v>0</v>
      </c>
      <c r="BG97" s="252">
        <v>0</v>
      </c>
      <c r="BH97" s="252">
        <v>0</v>
      </c>
      <c r="BI97" s="252">
        <v>0</v>
      </c>
      <c r="BJ97" s="252">
        <v>0</v>
      </c>
      <c r="BK97" s="252">
        <v>0</v>
      </c>
      <c r="BL97" s="252">
        <v>0</v>
      </c>
      <c r="BM97" s="252">
        <v>0</v>
      </c>
      <c r="BN97" s="252">
        <v>0</v>
      </c>
      <c r="BO97" s="252">
        <v>0</v>
      </c>
      <c r="BP97" s="252">
        <v>0</v>
      </c>
      <c r="BQ97" s="252">
        <v>0</v>
      </c>
      <c r="BR97" s="252">
        <v>0</v>
      </c>
      <c r="BS97" s="252">
        <v>0</v>
      </c>
      <c r="BT97" s="252">
        <v>0</v>
      </c>
      <c r="BU97" s="252">
        <v>0</v>
      </c>
      <c r="BV97" s="252">
        <v>0</v>
      </c>
      <c r="BW97" s="252">
        <v>0</v>
      </c>
      <c r="BX97" s="252">
        <v>0</v>
      </c>
      <c r="BY97" s="252">
        <v>0</v>
      </c>
      <c r="BZ97" s="252">
        <v>0</v>
      </c>
      <c r="CA97" s="252">
        <v>0</v>
      </c>
      <c r="CB97" s="252">
        <v>0</v>
      </c>
      <c r="CC97" s="252">
        <v>0</v>
      </c>
      <c r="CD97" s="252">
        <v>0</v>
      </c>
      <c r="CE97" s="252">
        <v>0</v>
      </c>
      <c r="CF97" s="252">
        <v>0</v>
      </c>
      <c r="CG97" s="252">
        <v>0</v>
      </c>
      <c r="CH97" s="252">
        <v>0</v>
      </c>
      <c r="CI97" s="252">
        <v>0</v>
      </c>
      <c r="CJ97" s="252">
        <v>0</v>
      </c>
      <c r="CK97" s="252">
        <v>0</v>
      </c>
      <c r="CL97" s="252">
        <v>0</v>
      </c>
      <c r="CM97" s="252">
        <v>0</v>
      </c>
      <c r="CN97" s="252">
        <v>0</v>
      </c>
      <c r="CO97" s="252">
        <v>0</v>
      </c>
      <c r="CP97" s="252">
        <v>0</v>
      </c>
      <c r="CQ97" s="252">
        <f t="array" ref="CQ97:CQ100">TRANSPOSE(CR96:GA96)</f>
        <v>0</v>
      </c>
      <c r="CR97" s="256">
        <v>0</v>
      </c>
      <c r="CS97" s="252"/>
      <c r="CT97" s="252"/>
      <c r="CU97" s="252"/>
      <c r="CV97" s="268" t="str">
        <f t="shared" si="1"/>
        <v>New 21</v>
      </c>
      <c r="CW97" s="46">
        <v>93</v>
      </c>
    </row>
    <row r="98" spans="1:101" x14ac:dyDescent="0.2">
      <c r="A98" s="273"/>
      <c r="B98" s="46">
        <v>94</v>
      </c>
      <c r="C98" s="265" t="s">
        <v>258</v>
      </c>
      <c r="D98" s="251">
        <v>0</v>
      </c>
      <c r="E98" s="252">
        <v>0</v>
      </c>
      <c r="F98" s="252">
        <v>0</v>
      </c>
      <c r="G98" s="252">
        <v>0</v>
      </c>
      <c r="H98" s="252">
        <v>0</v>
      </c>
      <c r="I98" s="252">
        <v>0</v>
      </c>
      <c r="J98" s="252">
        <v>0</v>
      </c>
      <c r="K98" s="252">
        <v>0</v>
      </c>
      <c r="L98" s="252">
        <v>0</v>
      </c>
      <c r="M98" s="252">
        <v>0</v>
      </c>
      <c r="N98" s="252">
        <v>0</v>
      </c>
      <c r="O98" s="252">
        <v>0</v>
      </c>
      <c r="P98" s="252">
        <v>0</v>
      </c>
      <c r="Q98" s="252">
        <v>0</v>
      </c>
      <c r="R98" s="252">
        <v>0</v>
      </c>
      <c r="S98" s="252">
        <v>0</v>
      </c>
      <c r="T98" s="252">
        <v>0</v>
      </c>
      <c r="U98" s="252">
        <v>0</v>
      </c>
      <c r="V98" s="252">
        <v>0</v>
      </c>
      <c r="W98" s="252">
        <v>0</v>
      </c>
      <c r="X98" s="252">
        <v>0</v>
      </c>
      <c r="Y98" s="252">
        <v>0</v>
      </c>
      <c r="Z98" s="252">
        <v>0</v>
      </c>
      <c r="AA98" s="252">
        <v>0</v>
      </c>
      <c r="AB98" s="252">
        <v>0</v>
      </c>
      <c r="AC98" s="252">
        <v>0</v>
      </c>
      <c r="AD98" s="252">
        <v>0</v>
      </c>
      <c r="AE98" s="252">
        <v>0</v>
      </c>
      <c r="AF98" s="252">
        <v>0</v>
      </c>
      <c r="AG98" s="252">
        <v>0</v>
      </c>
      <c r="AH98" s="252">
        <v>0</v>
      </c>
      <c r="AI98" s="252">
        <v>0</v>
      </c>
      <c r="AJ98" s="252">
        <v>0</v>
      </c>
      <c r="AK98" s="252">
        <v>0</v>
      </c>
      <c r="AL98" s="252">
        <v>0</v>
      </c>
      <c r="AM98" s="252">
        <v>0</v>
      </c>
      <c r="AN98" s="252">
        <v>0</v>
      </c>
      <c r="AO98" s="252">
        <v>0</v>
      </c>
      <c r="AP98" s="252">
        <v>0</v>
      </c>
      <c r="AQ98" s="252">
        <v>0</v>
      </c>
      <c r="AR98" s="252">
        <v>0</v>
      </c>
      <c r="AS98" s="252">
        <v>0</v>
      </c>
      <c r="AT98" s="252">
        <v>0</v>
      </c>
      <c r="AU98" s="252">
        <v>0</v>
      </c>
      <c r="AV98" s="252">
        <v>0</v>
      </c>
      <c r="AW98" s="252">
        <v>0</v>
      </c>
      <c r="AX98" s="252">
        <v>0</v>
      </c>
      <c r="AY98" s="252">
        <v>0</v>
      </c>
      <c r="AZ98" s="252">
        <v>0</v>
      </c>
      <c r="BA98" s="252">
        <v>0</v>
      </c>
      <c r="BB98" s="252">
        <v>0</v>
      </c>
      <c r="BC98" s="252">
        <v>0</v>
      </c>
      <c r="BD98" s="252">
        <v>0</v>
      </c>
      <c r="BE98" s="252">
        <v>0</v>
      </c>
      <c r="BF98" s="252">
        <v>0</v>
      </c>
      <c r="BG98" s="252">
        <v>0</v>
      </c>
      <c r="BH98" s="252">
        <v>0</v>
      </c>
      <c r="BI98" s="252">
        <v>0</v>
      </c>
      <c r="BJ98" s="252">
        <v>0</v>
      </c>
      <c r="BK98" s="252">
        <v>0</v>
      </c>
      <c r="BL98" s="252">
        <v>0</v>
      </c>
      <c r="BM98" s="252">
        <v>0</v>
      </c>
      <c r="BN98" s="252">
        <v>0</v>
      </c>
      <c r="BO98" s="252">
        <v>0</v>
      </c>
      <c r="BP98" s="252">
        <v>0</v>
      </c>
      <c r="BQ98" s="252">
        <v>0</v>
      </c>
      <c r="BR98" s="252">
        <v>0</v>
      </c>
      <c r="BS98" s="252">
        <v>0</v>
      </c>
      <c r="BT98" s="252">
        <v>0</v>
      </c>
      <c r="BU98" s="252">
        <v>0</v>
      </c>
      <c r="BV98" s="252">
        <v>0</v>
      </c>
      <c r="BW98" s="252">
        <v>0</v>
      </c>
      <c r="BX98" s="252">
        <v>0</v>
      </c>
      <c r="BY98" s="252">
        <v>0</v>
      </c>
      <c r="BZ98" s="252">
        <v>0</v>
      </c>
      <c r="CA98" s="252">
        <v>0</v>
      </c>
      <c r="CB98" s="252">
        <v>0</v>
      </c>
      <c r="CC98" s="252">
        <v>0</v>
      </c>
      <c r="CD98" s="252">
        <v>0</v>
      </c>
      <c r="CE98" s="252">
        <v>0</v>
      </c>
      <c r="CF98" s="252">
        <v>0</v>
      </c>
      <c r="CG98" s="252">
        <v>0</v>
      </c>
      <c r="CH98" s="252">
        <v>0</v>
      </c>
      <c r="CI98" s="252">
        <v>0</v>
      </c>
      <c r="CJ98" s="252">
        <v>0</v>
      </c>
      <c r="CK98" s="252">
        <v>0</v>
      </c>
      <c r="CL98" s="252">
        <v>0</v>
      </c>
      <c r="CM98" s="252">
        <v>0</v>
      </c>
      <c r="CN98" s="252">
        <v>0</v>
      </c>
      <c r="CO98" s="252">
        <v>0</v>
      </c>
      <c r="CP98" s="252">
        <v>0</v>
      </c>
      <c r="CQ98" s="252">
        <v>0</v>
      </c>
      <c r="CR98" s="252">
        <f t="array" ref="CR98:CR100">TRANSPOSE(CS97:GB97)</f>
        <v>0</v>
      </c>
      <c r="CS98" s="256">
        <v>0</v>
      </c>
      <c r="CT98" s="252"/>
      <c r="CU98" s="252"/>
      <c r="CV98" s="268" t="str">
        <f t="shared" si="1"/>
        <v>New 22</v>
      </c>
      <c r="CW98" s="46">
        <v>94</v>
      </c>
    </row>
    <row r="99" spans="1:101" x14ac:dyDescent="0.2">
      <c r="A99" s="273"/>
      <c r="B99" s="46">
        <v>95</v>
      </c>
      <c r="C99" s="265" t="s">
        <v>259</v>
      </c>
      <c r="D99" s="251">
        <v>0</v>
      </c>
      <c r="E99" s="252">
        <v>0</v>
      </c>
      <c r="F99" s="252">
        <v>0</v>
      </c>
      <c r="G99" s="252">
        <v>0</v>
      </c>
      <c r="H99" s="252">
        <v>0</v>
      </c>
      <c r="I99" s="252">
        <v>0</v>
      </c>
      <c r="J99" s="252">
        <v>0</v>
      </c>
      <c r="K99" s="252">
        <v>0</v>
      </c>
      <c r="L99" s="252">
        <v>0</v>
      </c>
      <c r="M99" s="252">
        <v>0</v>
      </c>
      <c r="N99" s="252">
        <v>0</v>
      </c>
      <c r="O99" s="252">
        <v>0</v>
      </c>
      <c r="P99" s="252">
        <v>0</v>
      </c>
      <c r="Q99" s="252">
        <v>0</v>
      </c>
      <c r="R99" s="252">
        <v>0</v>
      </c>
      <c r="S99" s="252">
        <v>0</v>
      </c>
      <c r="T99" s="252">
        <v>0</v>
      </c>
      <c r="U99" s="252">
        <v>0</v>
      </c>
      <c r="V99" s="252">
        <v>0</v>
      </c>
      <c r="W99" s="252">
        <v>0</v>
      </c>
      <c r="X99" s="252">
        <v>0</v>
      </c>
      <c r="Y99" s="252">
        <v>0</v>
      </c>
      <c r="Z99" s="252">
        <v>0</v>
      </c>
      <c r="AA99" s="252">
        <v>0</v>
      </c>
      <c r="AB99" s="252">
        <v>0</v>
      </c>
      <c r="AC99" s="252">
        <v>0</v>
      </c>
      <c r="AD99" s="252">
        <v>0</v>
      </c>
      <c r="AE99" s="252">
        <v>0</v>
      </c>
      <c r="AF99" s="252">
        <v>0</v>
      </c>
      <c r="AG99" s="252">
        <v>0</v>
      </c>
      <c r="AH99" s="252">
        <v>0</v>
      </c>
      <c r="AI99" s="252">
        <v>0</v>
      </c>
      <c r="AJ99" s="252">
        <v>0</v>
      </c>
      <c r="AK99" s="252">
        <v>0</v>
      </c>
      <c r="AL99" s="252">
        <v>0</v>
      </c>
      <c r="AM99" s="252">
        <v>0</v>
      </c>
      <c r="AN99" s="252">
        <v>0</v>
      </c>
      <c r="AO99" s="252">
        <v>0</v>
      </c>
      <c r="AP99" s="252">
        <v>0</v>
      </c>
      <c r="AQ99" s="252">
        <v>0</v>
      </c>
      <c r="AR99" s="252">
        <v>0</v>
      </c>
      <c r="AS99" s="252">
        <v>0</v>
      </c>
      <c r="AT99" s="252">
        <v>0</v>
      </c>
      <c r="AU99" s="252">
        <v>0</v>
      </c>
      <c r="AV99" s="252">
        <v>0</v>
      </c>
      <c r="AW99" s="252">
        <v>0</v>
      </c>
      <c r="AX99" s="252">
        <v>0</v>
      </c>
      <c r="AY99" s="252">
        <v>0</v>
      </c>
      <c r="AZ99" s="252">
        <v>0</v>
      </c>
      <c r="BA99" s="252">
        <v>0</v>
      </c>
      <c r="BB99" s="252">
        <v>0</v>
      </c>
      <c r="BC99" s="252">
        <v>0</v>
      </c>
      <c r="BD99" s="252">
        <v>0</v>
      </c>
      <c r="BE99" s="252">
        <v>0</v>
      </c>
      <c r="BF99" s="252">
        <v>0</v>
      </c>
      <c r="BG99" s="252">
        <v>0</v>
      </c>
      <c r="BH99" s="252">
        <v>0</v>
      </c>
      <c r="BI99" s="252">
        <v>0</v>
      </c>
      <c r="BJ99" s="252">
        <v>0</v>
      </c>
      <c r="BK99" s="252">
        <v>0</v>
      </c>
      <c r="BL99" s="252">
        <v>0</v>
      </c>
      <c r="BM99" s="252">
        <v>0</v>
      </c>
      <c r="BN99" s="252">
        <v>0</v>
      </c>
      <c r="BO99" s="252">
        <v>0</v>
      </c>
      <c r="BP99" s="252">
        <v>0</v>
      </c>
      <c r="BQ99" s="252">
        <v>0</v>
      </c>
      <c r="BR99" s="252">
        <v>0</v>
      </c>
      <c r="BS99" s="252">
        <v>0</v>
      </c>
      <c r="BT99" s="252">
        <v>0</v>
      </c>
      <c r="BU99" s="252">
        <v>0</v>
      </c>
      <c r="BV99" s="252">
        <v>0</v>
      </c>
      <c r="BW99" s="252">
        <v>0</v>
      </c>
      <c r="BX99" s="252">
        <v>0</v>
      </c>
      <c r="BY99" s="252">
        <v>0</v>
      </c>
      <c r="BZ99" s="252">
        <v>0</v>
      </c>
      <c r="CA99" s="252">
        <v>0</v>
      </c>
      <c r="CB99" s="252">
        <v>0</v>
      </c>
      <c r="CC99" s="252">
        <v>0</v>
      </c>
      <c r="CD99" s="252">
        <v>0</v>
      </c>
      <c r="CE99" s="252">
        <v>0</v>
      </c>
      <c r="CF99" s="252">
        <v>0</v>
      </c>
      <c r="CG99" s="252">
        <v>0</v>
      </c>
      <c r="CH99" s="252">
        <v>0</v>
      </c>
      <c r="CI99" s="252">
        <v>0</v>
      </c>
      <c r="CJ99" s="252">
        <v>0</v>
      </c>
      <c r="CK99" s="252">
        <v>0</v>
      </c>
      <c r="CL99" s="252">
        <v>0</v>
      </c>
      <c r="CM99" s="252">
        <v>0</v>
      </c>
      <c r="CN99" s="252">
        <v>0</v>
      </c>
      <c r="CO99" s="252">
        <v>0</v>
      </c>
      <c r="CP99" s="252">
        <v>0</v>
      </c>
      <c r="CQ99" s="252">
        <v>0</v>
      </c>
      <c r="CR99" s="252">
        <v>0</v>
      </c>
      <c r="CS99" s="252">
        <f t="array" ref="CS99:CS100">TRANSPOSE(CT98:GC98)</f>
        <v>0</v>
      </c>
      <c r="CT99" s="256">
        <v>0</v>
      </c>
      <c r="CU99" s="252"/>
      <c r="CV99" s="268" t="str">
        <f t="shared" si="1"/>
        <v>New 23</v>
      </c>
      <c r="CW99" s="46">
        <v>95</v>
      </c>
    </row>
    <row r="100" spans="1:101" x14ac:dyDescent="0.2">
      <c r="A100" s="273"/>
      <c r="B100" s="47">
        <v>96</v>
      </c>
      <c r="C100" s="266" t="s">
        <v>260</v>
      </c>
      <c r="D100" s="248">
        <v>0</v>
      </c>
      <c r="E100" s="255">
        <v>0</v>
      </c>
      <c r="F100" s="255">
        <v>0</v>
      </c>
      <c r="G100" s="252">
        <v>0</v>
      </c>
      <c r="H100" s="252">
        <v>0</v>
      </c>
      <c r="I100" s="252">
        <v>0</v>
      </c>
      <c r="J100" s="252">
        <v>0</v>
      </c>
      <c r="K100" s="252">
        <v>0</v>
      </c>
      <c r="L100" s="252">
        <v>0</v>
      </c>
      <c r="M100" s="252">
        <v>0</v>
      </c>
      <c r="N100" s="252">
        <v>0</v>
      </c>
      <c r="O100" s="252">
        <v>0</v>
      </c>
      <c r="P100" s="252">
        <v>0</v>
      </c>
      <c r="Q100" s="252">
        <v>0</v>
      </c>
      <c r="R100" s="252">
        <v>0</v>
      </c>
      <c r="S100" s="252">
        <v>0</v>
      </c>
      <c r="T100" s="252">
        <v>0</v>
      </c>
      <c r="U100" s="252">
        <v>0</v>
      </c>
      <c r="V100" s="252">
        <v>0</v>
      </c>
      <c r="W100" s="252">
        <v>0</v>
      </c>
      <c r="X100" s="252">
        <v>0</v>
      </c>
      <c r="Y100" s="252">
        <v>0</v>
      </c>
      <c r="Z100" s="252">
        <v>0</v>
      </c>
      <c r="AA100" s="252">
        <v>0</v>
      </c>
      <c r="AB100" s="252">
        <v>0</v>
      </c>
      <c r="AC100" s="252">
        <v>0</v>
      </c>
      <c r="AD100" s="252">
        <v>0</v>
      </c>
      <c r="AE100" s="252">
        <v>0</v>
      </c>
      <c r="AF100" s="252">
        <v>0</v>
      </c>
      <c r="AG100" s="252">
        <v>0</v>
      </c>
      <c r="AH100" s="252">
        <v>0</v>
      </c>
      <c r="AI100" s="252">
        <v>0</v>
      </c>
      <c r="AJ100" s="252">
        <v>0</v>
      </c>
      <c r="AK100" s="252">
        <v>0</v>
      </c>
      <c r="AL100" s="252">
        <v>0</v>
      </c>
      <c r="AM100" s="252">
        <v>0</v>
      </c>
      <c r="AN100" s="252">
        <v>0</v>
      </c>
      <c r="AO100" s="252">
        <v>0</v>
      </c>
      <c r="AP100" s="252">
        <v>0</v>
      </c>
      <c r="AQ100" s="252">
        <v>0</v>
      </c>
      <c r="AR100" s="252">
        <v>0</v>
      </c>
      <c r="AS100" s="252">
        <v>0</v>
      </c>
      <c r="AT100" s="252">
        <v>0</v>
      </c>
      <c r="AU100" s="252">
        <v>0</v>
      </c>
      <c r="AV100" s="252">
        <v>0</v>
      </c>
      <c r="AW100" s="252">
        <v>0</v>
      </c>
      <c r="AX100" s="252">
        <v>0</v>
      </c>
      <c r="AY100" s="252">
        <v>0</v>
      </c>
      <c r="AZ100" s="252">
        <v>0</v>
      </c>
      <c r="BA100" s="252">
        <v>0</v>
      </c>
      <c r="BB100" s="252">
        <v>0</v>
      </c>
      <c r="BC100" s="252">
        <v>0</v>
      </c>
      <c r="BD100" s="252">
        <v>0</v>
      </c>
      <c r="BE100" s="252">
        <v>0</v>
      </c>
      <c r="BF100" s="252">
        <v>0</v>
      </c>
      <c r="BG100" s="252">
        <v>0</v>
      </c>
      <c r="BH100" s="252">
        <v>0</v>
      </c>
      <c r="BI100" s="252">
        <v>0</v>
      </c>
      <c r="BJ100" s="252">
        <v>0</v>
      </c>
      <c r="BK100" s="252">
        <v>0</v>
      </c>
      <c r="BL100" s="252">
        <v>0</v>
      </c>
      <c r="BM100" s="252">
        <v>0</v>
      </c>
      <c r="BN100" s="252">
        <v>0</v>
      </c>
      <c r="BO100" s="252">
        <v>0</v>
      </c>
      <c r="BP100" s="252">
        <v>0</v>
      </c>
      <c r="BQ100" s="252">
        <v>0</v>
      </c>
      <c r="BR100" s="252">
        <v>0</v>
      </c>
      <c r="BS100" s="252">
        <v>0</v>
      </c>
      <c r="BT100" s="252">
        <v>0</v>
      </c>
      <c r="BU100" s="252">
        <v>0</v>
      </c>
      <c r="BV100" s="252">
        <v>0</v>
      </c>
      <c r="BW100" s="252">
        <v>0</v>
      </c>
      <c r="BX100" s="252">
        <v>0</v>
      </c>
      <c r="BY100" s="252">
        <v>0</v>
      </c>
      <c r="BZ100" s="252">
        <v>0</v>
      </c>
      <c r="CA100" s="252">
        <v>0</v>
      </c>
      <c r="CB100" s="252">
        <v>0</v>
      </c>
      <c r="CC100" s="252">
        <v>0</v>
      </c>
      <c r="CD100" s="252">
        <v>0</v>
      </c>
      <c r="CE100" s="252">
        <v>0</v>
      </c>
      <c r="CF100" s="252">
        <v>0</v>
      </c>
      <c r="CG100" s="252">
        <v>0</v>
      </c>
      <c r="CH100" s="252">
        <v>0</v>
      </c>
      <c r="CI100" s="252">
        <v>0</v>
      </c>
      <c r="CJ100" s="252">
        <v>0</v>
      </c>
      <c r="CK100" s="252">
        <v>0</v>
      </c>
      <c r="CL100" s="252">
        <v>0</v>
      </c>
      <c r="CM100" s="252">
        <v>0</v>
      </c>
      <c r="CN100" s="252">
        <v>0</v>
      </c>
      <c r="CO100" s="252">
        <v>0</v>
      </c>
      <c r="CP100" s="252">
        <v>0</v>
      </c>
      <c r="CQ100" s="252">
        <v>0</v>
      </c>
      <c r="CR100" s="252">
        <v>0</v>
      </c>
      <c r="CS100" s="252">
        <v>0</v>
      </c>
      <c r="CT100" s="252">
        <f t="array" ref="CT100">TRANSPOSE(CU99:GD99)</f>
        <v>0</v>
      </c>
      <c r="CU100" s="259">
        <v>0</v>
      </c>
      <c r="CV100" s="270" t="str">
        <f t="shared" si="1"/>
        <v>New 24</v>
      </c>
      <c r="CW100" s="47">
        <v>96</v>
      </c>
    </row>
    <row r="101" spans="1:101" x14ac:dyDescent="0.2">
      <c r="A101" s="273"/>
      <c r="D101" s="245" t="str">
        <f>+C5</f>
        <v>BA</v>
      </c>
      <c r="E101" s="245" t="str">
        <f>+C6</f>
        <v>BSF</v>
      </c>
      <c r="F101" s="245" t="str">
        <f>+C7</f>
        <v>BP</v>
      </c>
      <c r="G101" s="245" t="str">
        <f>+C8</f>
        <v>DM</v>
      </c>
      <c r="H101" s="245" t="str">
        <f>+C9</f>
        <v>HW</v>
      </c>
      <c r="I101" s="245" t="str">
        <f>+C10</f>
        <v>LR</v>
      </c>
      <c r="J101" s="245" t="str">
        <f>+C11</f>
        <v>MREC</v>
      </c>
      <c r="K101" s="245" t="str">
        <f>+C12</f>
        <v>MG</v>
      </c>
      <c r="L101" s="245" t="str">
        <f>+C13</f>
        <v>CJ</v>
      </c>
      <c r="M101" s="245" t="str">
        <f>+C14</f>
        <v>SI</v>
      </c>
      <c r="N101" s="245" t="str">
        <f>+C15</f>
        <v>CLS</v>
      </c>
      <c r="O101" s="245" t="str">
        <f>+C16</f>
        <v>EC</v>
      </c>
      <c r="P101" s="245" t="str">
        <f>+C17</f>
        <v>TE</v>
      </c>
      <c r="Q101" s="245" t="str">
        <f>+C18</f>
        <v>VI</v>
      </c>
      <c r="R101" s="245" t="str">
        <f>+C19</f>
        <v>LAMS</v>
      </c>
      <c r="S101" s="245" t="str">
        <f>+C20</f>
        <v>LOMS</v>
      </c>
      <c r="T101" s="245" t="str">
        <f>+C21</f>
        <v>MBHS</v>
      </c>
      <c r="U101" s="245" t="str">
        <f>+C22</f>
        <v>SLOHS</v>
      </c>
      <c r="V101" s="245" t="str">
        <f>+C23</f>
        <v>BR</v>
      </c>
      <c r="W101" s="245" t="str">
        <f>+C24</f>
        <v>DA</v>
      </c>
      <c r="X101" s="245" t="str">
        <f>+C25</f>
        <v>GH</v>
      </c>
      <c r="Y101" s="245" t="str">
        <f>+C26</f>
        <v>GR</v>
      </c>
      <c r="Z101" s="245" t="str">
        <f>+C27</f>
        <v>HA</v>
      </c>
      <c r="AA101" s="245" t="str">
        <f>+C28</f>
        <v>NI</v>
      </c>
      <c r="AB101" s="245" t="str">
        <f>+C29</f>
        <v>FG</v>
      </c>
      <c r="AC101" s="245" t="str">
        <f>+C30</f>
        <v>OC</v>
      </c>
      <c r="AD101" s="245" t="str">
        <f>+C31</f>
        <v>OV</v>
      </c>
      <c r="AE101" s="245" t="str">
        <f>+C32</f>
        <v>SB</v>
      </c>
      <c r="AF101" s="245" t="str">
        <f>+C33</f>
        <v>JMS</v>
      </c>
      <c r="AG101" s="245" t="str">
        <f>+C34</f>
        <v>PMS</v>
      </c>
      <c r="AH101" s="245" t="str">
        <f>+C35</f>
        <v>MMS</v>
      </c>
      <c r="AI101" s="245" t="str">
        <f>+C36</f>
        <v>AGHS</v>
      </c>
      <c r="AJ101" s="245" t="str">
        <f>+C37</f>
        <v>COE</v>
      </c>
      <c r="AK101" s="245" t="str">
        <f>+C38</f>
        <v>CA</v>
      </c>
      <c r="AL101" s="245" t="str">
        <f>+C39</f>
        <v>CAY</v>
      </c>
      <c r="AM101" s="245" t="str">
        <f>+C40</f>
        <v>LV</v>
      </c>
      <c r="AN101" s="245" t="str">
        <f>+C41</f>
        <v>SN</v>
      </c>
      <c r="AO101" s="245" t="str">
        <f>+C42</f>
        <v>SHS</v>
      </c>
      <c r="AP101" s="245" t="str">
        <f>+C43</f>
        <v>PD</v>
      </c>
      <c r="AQ101" s="245" t="str">
        <f>+C44</f>
        <v>BS</v>
      </c>
      <c r="AR101" s="245" t="str">
        <f>+C45</f>
        <v>GB</v>
      </c>
      <c r="AS101" s="245" t="str">
        <f>+C46</f>
        <v>PB</v>
      </c>
      <c r="AT101" s="245" t="str">
        <f>+C47</f>
        <v>VP</v>
      </c>
      <c r="AU101" s="245" t="str">
        <f>+C48</f>
        <v>WP</v>
      </c>
      <c r="AV101" s="245" t="str">
        <f>+C49</f>
        <v>FMS</v>
      </c>
      <c r="AW101" s="245" t="str">
        <f>+C50</f>
        <v>LMS</v>
      </c>
      <c r="AX101" s="245" t="str">
        <f>+C51</f>
        <v>PRHS</v>
      </c>
      <c r="AY101" s="245" t="str">
        <f>+C52</f>
        <v>LL</v>
      </c>
      <c r="AZ101" s="245" t="str">
        <f>+C53</f>
        <v>JSC</v>
      </c>
      <c r="BA101" s="245" t="str">
        <f>+C54</f>
        <v>TM</v>
      </c>
      <c r="BB101" s="245" t="str">
        <f>+C55</f>
        <v>VD</v>
      </c>
      <c r="BC101" s="245" t="str">
        <f>+C56</f>
        <v>TMS</v>
      </c>
      <c r="BD101" s="245" t="str">
        <f>+C57</f>
        <v>THS</v>
      </c>
      <c r="BE101" s="245" t="str">
        <f>+C58</f>
        <v>GA</v>
      </c>
      <c r="BF101" s="245" t="str">
        <f>+C59</f>
        <v>MR</v>
      </c>
      <c r="BG101" s="245" t="str">
        <f>+C60</f>
        <v>SO</v>
      </c>
      <c r="BH101" s="245" t="str">
        <f>+C61</f>
        <v>SG</v>
      </c>
      <c r="BI101" s="245" t="str">
        <f>+C62</f>
        <v>SM</v>
      </c>
      <c r="BJ101" s="245" t="str">
        <f>+C63</f>
        <v>SR</v>
      </c>
      <c r="BK101" s="245" t="str">
        <f>+C64</f>
        <v>AMS</v>
      </c>
      <c r="BL101" s="245" t="str">
        <f>+C65</f>
        <v>ATHS</v>
      </c>
      <c r="BM101" s="245" t="str">
        <f>+C66</f>
        <v>CP</v>
      </c>
      <c r="BN101" s="245" t="str">
        <f>+C67</f>
        <v>CR</v>
      </c>
      <c r="BO101" s="245" t="str">
        <f>+C68</f>
        <v>CC</v>
      </c>
      <c r="BP101" s="245" t="str">
        <f>+C69</f>
        <v>NIHS</v>
      </c>
      <c r="BQ101" s="245" t="str">
        <f>+C70</f>
        <v>PC</v>
      </c>
      <c r="BR101" s="245" t="str">
        <f>+C71</f>
        <v>PV</v>
      </c>
      <c r="BS101" s="245" t="str">
        <f>+C72</f>
        <v>KK</v>
      </c>
      <c r="BT101" s="245" t="str">
        <f>+C73</f>
        <v>LMIS</v>
      </c>
      <c r="BU101" s="245" t="str">
        <f>+C74</f>
        <v>LCS</v>
      </c>
      <c r="BV101" s="245" t="str">
        <f>+C75</f>
        <v>AA</v>
      </c>
      <c r="BW101" s="245" t="str">
        <f>+C76</f>
        <v>PRIS</v>
      </c>
      <c r="BX101" s="249">
        <f>+C77</f>
        <v>0</v>
      </c>
      <c r="BY101" s="249">
        <f>+C78</f>
        <v>0</v>
      </c>
      <c r="BZ101" s="249">
        <f>+C79</f>
        <v>0</v>
      </c>
      <c r="CA101" s="249">
        <f>+C80</f>
        <v>0</v>
      </c>
      <c r="CB101" s="249">
        <f>+C81</f>
        <v>0</v>
      </c>
      <c r="CC101" s="245" t="str">
        <f>+C82</f>
        <v>DL</v>
      </c>
      <c r="CD101" s="245" t="str">
        <f>+C83</f>
        <v>CAA</v>
      </c>
      <c r="CE101" s="245" t="str">
        <f>+C84</f>
        <v>CDO</v>
      </c>
      <c r="CF101" s="245" t="str">
        <f>+C85</f>
        <v>PA</v>
      </c>
      <c r="CG101" s="245" t="str">
        <f>+C86</f>
        <v>New 15</v>
      </c>
      <c r="CH101" s="245" t="str">
        <f>+C87</f>
        <v>WMA</v>
      </c>
      <c r="CI101" s="245" t="str">
        <f>+C88</f>
        <v>LHS</v>
      </c>
      <c r="CJ101" s="245" t="str">
        <f>+C89</f>
        <v>SLM</v>
      </c>
      <c r="CK101" s="245" t="str">
        <f>+C90</f>
        <v>PBH</v>
      </c>
      <c r="CL101" s="245" t="str">
        <f>+C91</f>
        <v>CHS</v>
      </c>
      <c r="CM101" s="245" t="str">
        <f>+C92</f>
        <v>New 16</v>
      </c>
      <c r="CN101" s="245" t="str">
        <f>+C93</f>
        <v>New 17</v>
      </c>
      <c r="CO101" s="245" t="str">
        <f>+C94</f>
        <v>New 18</v>
      </c>
      <c r="CP101" s="245" t="str">
        <f>+C95</f>
        <v>New 19</v>
      </c>
      <c r="CQ101" s="245" t="str">
        <f>+C96</f>
        <v>New 20</v>
      </c>
      <c r="CR101" s="245" t="str">
        <f>+C97</f>
        <v>New 21</v>
      </c>
      <c r="CS101" s="245" t="str">
        <f>+C98</f>
        <v>New 22</v>
      </c>
      <c r="CT101" s="245" t="str">
        <f>+C99</f>
        <v>New 23</v>
      </c>
      <c r="CU101" s="245" t="str">
        <f>+C100</f>
        <v>New 24</v>
      </c>
    </row>
    <row r="102" spans="1:101" s="32" customFormat="1" x14ac:dyDescent="0.2">
      <c r="B102" s="38"/>
      <c r="C102" s="31"/>
      <c r="D102" s="243">
        <v>1</v>
      </c>
      <c r="E102" s="243">
        <v>2</v>
      </c>
      <c r="F102" s="243">
        <v>3</v>
      </c>
      <c r="G102" s="243">
        <v>4</v>
      </c>
      <c r="H102" s="243">
        <v>5</v>
      </c>
      <c r="I102" s="243">
        <v>6</v>
      </c>
      <c r="J102" s="243">
        <v>7</v>
      </c>
      <c r="K102" s="243">
        <v>8</v>
      </c>
      <c r="L102" s="243">
        <v>9</v>
      </c>
      <c r="M102" s="243">
        <v>10</v>
      </c>
      <c r="N102" s="243">
        <v>11</v>
      </c>
      <c r="O102" s="243">
        <v>12</v>
      </c>
      <c r="P102" s="243">
        <v>13</v>
      </c>
      <c r="Q102" s="243">
        <v>14</v>
      </c>
      <c r="R102" s="243">
        <v>15</v>
      </c>
      <c r="S102" s="243">
        <v>16</v>
      </c>
      <c r="T102" s="243">
        <v>17</v>
      </c>
      <c r="U102" s="243">
        <v>18</v>
      </c>
      <c r="V102" s="243">
        <v>19</v>
      </c>
      <c r="W102" s="243">
        <v>20</v>
      </c>
      <c r="X102" s="243">
        <v>21</v>
      </c>
      <c r="Y102" s="243">
        <v>22</v>
      </c>
      <c r="Z102" s="243">
        <v>23</v>
      </c>
      <c r="AA102" s="243">
        <v>24</v>
      </c>
      <c r="AB102" s="243">
        <v>25</v>
      </c>
      <c r="AC102" s="243">
        <v>26</v>
      </c>
      <c r="AD102" s="243">
        <v>27</v>
      </c>
      <c r="AE102" s="243">
        <v>28</v>
      </c>
      <c r="AF102" s="243">
        <v>29</v>
      </c>
      <c r="AG102" s="243">
        <v>30</v>
      </c>
      <c r="AH102" s="243">
        <v>31</v>
      </c>
      <c r="AI102" s="243">
        <v>32</v>
      </c>
      <c r="AJ102" s="244">
        <v>33</v>
      </c>
      <c r="AK102" s="243">
        <v>34</v>
      </c>
      <c r="AL102" s="243">
        <v>35</v>
      </c>
      <c r="AM102" s="243">
        <v>36</v>
      </c>
      <c r="AN102" s="243">
        <v>37</v>
      </c>
      <c r="AO102" s="243">
        <v>38</v>
      </c>
      <c r="AP102" s="243">
        <v>39</v>
      </c>
      <c r="AQ102" s="243">
        <v>40</v>
      </c>
      <c r="AR102" s="243">
        <v>41</v>
      </c>
      <c r="AS102" s="243">
        <v>42</v>
      </c>
      <c r="AT102" s="243">
        <v>43</v>
      </c>
      <c r="AU102" s="243">
        <v>44</v>
      </c>
      <c r="AV102" s="243">
        <v>45</v>
      </c>
      <c r="AW102" s="243">
        <v>46</v>
      </c>
      <c r="AX102" s="243">
        <v>47</v>
      </c>
      <c r="AY102" s="243">
        <v>48</v>
      </c>
      <c r="AZ102" s="243">
        <v>49</v>
      </c>
      <c r="BA102" s="243">
        <v>50</v>
      </c>
      <c r="BB102" s="243">
        <v>51</v>
      </c>
      <c r="BC102" s="243">
        <v>52</v>
      </c>
      <c r="BD102" s="243">
        <v>53</v>
      </c>
      <c r="BE102" s="243">
        <v>54</v>
      </c>
      <c r="BF102" s="243">
        <v>55</v>
      </c>
      <c r="BG102" s="243">
        <v>56</v>
      </c>
      <c r="BH102" s="243">
        <v>57</v>
      </c>
      <c r="BI102" s="243">
        <v>58</v>
      </c>
      <c r="BJ102" s="243">
        <v>59</v>
      </c>
      <c r="BK102" s="243">
        <v>60</v>
      </c>
      <c r="BL102" s="243">
        <v>61</v>
      </c>
      <c r="BM102" s="243">
        <v>62</v>
      </c>
      <c r="BN102" s="243">
        <v>63</v>
      </c>
      <c r="BO102" s="243">
        <v>64</v>
      </c>
      <c r="BP102" s="243">
        <v>65</v>
      </c>
      <c r="BQ102" s="243">
        <v>66</v>
      </c>
      <c r="BR102" s="243">
        <v>67</v>
      </c>
      <c r="BS102" s="243">
        <v>68</v>
      </c>
      <c r="BT102" s="243">
        <v>69</v>
      </c>
      <c r="BU102" s="243">
        <v>70</v>
      </c>
      <c r="BV102" s="243">
        <v>71</v>
      </c>
      <c r="BW102" s="243">
        <v>72</v>
      </c>
      <c r="BX102" s="243">
        <v>73</v>
      </c>
      <c r="BY102" s="243">
        <v>74</v>
      </c>
      <c r="BZ102" s="243">
        <v>75</v>
      </c>
      <c r="CA102" s="243">
        <v>76</v>
      </c>
      <c r="CB102" s="243">
        <v>77</v>
      </c>
      <c r="CC102" s="243">
        <v>78</v>
      </c>
      <c r="CD102" s="243">
        <v>79</v>
      </c>
      <c r="CE102" s="243">
        <v>80</v>
      </c>
      <c r="CF102" s="243">
        <v>81</v>
      </c>
      <c r="CG102" s="243">
        <v>82</v>
      </c>
      <c r="CH102" s="243">
        <v>83</v>
      </c>
      <c r="CI102" s="243">
        <v>84</v>
      </c>
      <c r="CJ102" s="243">
        <v>85</v>
      </c>
      <c r="CK102" s="243">
        <v>86</v>
      </c>
      <c r="CL102" s="243">
        <v>87</v>
      </c>
      <c r="CM102" s="243">
        <v>88</v>
      </c>
      <c r="CN102" s="243">
        <v>89</v>
      </c>
      <c r="CO102" s="243">
        <v>90</v>
      </c>
      <c r="CP102" s="243">
        <v>91</v>
      </c>
      <c r="CQ102" s="243">
        <v>92</v>
      </c>
      <c r="CR102" s="243">
        <v>93</v>
      </c>
      <c r="CS102" s="243">
        <v>94</v>
      </c>
      <c r="CT102" s="243">
        <v>95</v>
      </c>
      <c r="CU102" s="243">
        <v>96</v>
      </c>
      <c r="CW102" s="38"/>
    </row>
    <row r="103" spans="1:101" x14ac:dyDescent="0.2">
      <c r="D103" s="64" t="s">
        <v>290</v>
      </c>
      <c r="E103" s="273"/>
      <c r="F103" s="273"/>
      <c r="G103" s="273"/>
      <c r="H103" s="273"/>
      <c r="I103" s="273"/>
      <c r="J103" s="273"/>
      <c r="K103" s="273"/>
      <c r="L103" s="273"/>
    </row>
  </sheetData>
  <sheetProtection algorithmName="SHA-512" hashValue="VtZr8GUXn/KiZNWvpUgMT6nEpPg0/LeSkIjvmBp8bURZMdkd2GV7MloaipthOCjjIieqDL4Qwe3rHG3BIhgFFg==" saltValue="tUCK6SbuNKggLIwz3bShHQ==" spinCount="100000" sheet="1" objects="1" scenarios="1" selectLockedCells="1" selectUnlockedCells="1"/>
  <phoneticPr fontId="0" type="noConversion"/>
  <printOptions verticalCentered="1"/>
  <pageMargins left="0.75" right="0.5" top="0.5" bottom="0.25" header="0.5" footer="0.5"/>
  <pageSetup scale="64" fitToWidth="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/>
  </sheetViews>
  <sheetFormatPr defaultRowHeight="12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Mileage Log</vt:lpstr>
      <vt:lpstr>Print WorkSheet</vt:lpstr>
      <vt:lpstr>Print Matrix</vt:lpstr>
      <vt:lpstr>'Mileage Log'!_1</vt:lpstr>
      <vt:lpstr>'Mileage Log'!_2</vt:lpstr>
      <vt:lpstr>'Mileage Log'!_3</vt:lpstr>
      <vt:lpstr>MATRIX</vt:lpstr>
      <vt:lpstr>'Mileage Log'!Print_Area</vt:lpstr>
      <vt:lpstr>'Print Matrix'!Print_Area</vt:lpstr>
      <vt:lpstr>'Print WorkSheet'!Print_Area</vt:lpstr>
      <vt:lpstr>'Mileage Log'!Print_Area_MI</vt:lpstr>
      <vt:lpstr>print_sht</vt:lpstr>
      <vt:lpstr>'Print Matrix'!Print_Titles</vt:lpstr>
      <vt:lpstr>print1</vt:lpstr>
    </vt:vector>
  </TitlesOfParts>
  <Company>San Luis Obispo County Office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MILEAGE</dc:title>
  <dc:subject>MILEAGE MATRIX</dc:subject>
  <dc:creator>Martin Williams</dc:creator>
  <cp:lastModifiedBy>Martin Williams</cp:lastModifiedBy>
  <cp:lastPrinted>2024-03-01T19:06:19Z</cp:lastPrinted>
  <dcterms:created xsi:type="dcterms:W3CDTF">1998-11-02T07:08:22Z</dcterms:created>
  <dcterms:modified xsi:type="dcterms:W3CDTF">2026-07-15T15:26:03Z</dcterms:modified>
  <cp:category>Forms</cp:category>
</cp:coreProperties>
</file>